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20730" windowHeight="11760" tabRatio="590"/>
  </bookViews>
  <sheets>
    <sheet name="Результаты мониторинга" sheetId="20" r:id="rId1"/>
    <sheet name="доходы" sheetId="16" r:id="rId2"/>
    <sheet name="расходы, закупки" sheetId="17" r:id="rId3"/>
    <sheet name="упр. активами, учет и отчетн. " sheetId="18" r:id="rId4"/>
  </sheets>
  <definedNames>
    <definedName name="_xlnm._FilterDatabase" localSheetId="0" hidden="1">'Результаты мониторинга'!#REF!</definedName>
    <definedName name="_xlnm.Print_Titles" localSheetId="1">доходы!$A:$B,доходы!$2:$7</definedName>
    <definedName name="_xlnm.Print_Titles" localSheetId="2">'расходы, закупки'!$A:$B,'расходы, закупки'!$2:$7</definedName>
    <definedName name="_xlnm.Print_Titles" localSheetId="0">'Результаты мониторинга'!$A:$B,'Результаты мониторинга'!$2:$6</definedName>
    <definedName name="_xlnm.Print_Titles" localSheetId="3">'упр. активами, учет и отчетн. '!$A:$B,'упр. активами, учет и отчетн. '!$2:$7</definedName>
    <definedName name="_xlnm.Print_Area" localSheetId="1">доходы!$A$2:$AA$9</definedName>
    <definedName name="_xlnm.Print_Area" localSheetId="2">'расходы, закупки'!$A$3:$CS$12</definedName>
    <definedName name="_xlnm.Print_Area" localSheetId="0">'Результаты мониторинга'!$A$2:$M$19</definedName>
    <definedName name="_xlnm.Print_Area" localSheetId="3">'упр. активами, учет и отчетн. '!$A$2:$M$12</definedName>
  </definedNames>
  <calcPr calcId="125725"/>
</workbook>
</file>

<file path=xl/calcChain.xml><?xml version="1.0" encoding="utf-8"?>
<calcChain xmlns="http://schemas.openxmlformats.org/spreadsheetml/2006/main">
  <c r="D8" i="20"/>
  <c r="CC10" i="17"/>
  <c r="D8"/>
  <c r="BM10" l="1"/>
  <c r="D9" i="16" l="1"/>
  <c r="R9" l="1"/>
  <c r="L7" i="20" l="1"/>
  <c r="L8" s="1"/>
  <c r="L10" i="18"/>
  <c r="D10" s="1"/>
  <c r="M9" i="20" l="1"/>
  <c r="AS10" i="17"/>
  <c r="CS10"/>
  <c r="BY10"/>
  <c r="BU10"/>
  <c r="BQ10"/>
  <c r="BI10"/>
  <c r="BA10"/>
  <c r="AK10"/>
  <c r="AG10"/>
  <c r="O10"/>
  <c r="AA10"/>
  <c r="W10"/>
  <c r="I10"/>
  <c r="D9"/>
  <c r="D10"/>
  <c r="V9" i="16"/>
  <c r="N9"/>
  <c r="J9"/>
  <c r="E9" l="1"/>
  <c r="H9" i="20" s="1"/>
  <c r="E10" i="17"/>
  <c r="J9" i="20" s="1"/>
  <c r="CT10" i="17"/>
  <c r="G9" i="20" l="1"/>
  <c r="H7"/>
  <c r="H8" s="1"/>
  <c r="J7"/>
  <c r="J8" s="1"/>
  <c r="K9" s="1"/>
  <c r="AA9" i="16"/>
  <c r="I9" i="20" l="1"/>
  <c r="D9"/>
  <c r="D7" s="1"/>
  <c r="G7"/>
  <c r="G8" s="1"/>
  <c r="L11"/>
  <c r="L12" s="1"/>
  <c r="E9" l="1"/>
  <c r="J11"/>
  <c r="J12" s="1"/>
  <c r="H11"/>
  <c r="H12" s="1"/>
  <c r="G11" l="1"/>
  <c r="G12" s="1"/>
  <c r="D11" l="1"/>
  <c r="D12" s="1"/>
</calcChain>
</file>

<file path=xl/comments1.xml><?xml version="1.0" encoding="utf-8"?>
<comments xmlns="http://schemas.openxmlformats.org/spreadsheetml/2006/main">
  <authors>
    <author>Пользователь РФО</author>
  </authors>
  <commentList>
    <comment ref="H10" authorId="0">
      <text>
        <r>
          <rPr>
            <b/>
            <sz val="9"/>
            <color indexed="81"/>
            <rFont val="Tahoma"/>
            <family val="2"/>
            <charset val="204"/>
          </rPr>
          <t>Пользователь РФО:</t>
        </r>
        <r>
          <rPr>
            <sz val="9"/>
            <color indexed="81"/>
            <rFont val="Tahoma"/>
            <family val="2"/>
            <charset val="204"/>
          </rPr>
          <t xml:space="preserve">
Удельный вес по распоряжению
Может изменится, если по другим показателям не оценивается, проставлена *
Главное, чтобы итог значений был равен 0,7</t>
        </r>
      </text>
    </comment>
  </commentList>
</comments>
</file>

<file path=xl/sharedStrings.xml><?xml version="1.0" encoding="utf-8"?>
<sst xmlns="http://schemas.openxmlformats.org/spreadsheetml/2006/main" count="286" uniqueCount="203">
  <si>
    <t>Код ГАБС</t>
  </si>
  <si>
    <t>001</t>
  </si>
  <si>
    <t>002</t>
  </si>
  <si>
    <t>023</t>
  </si>
  <si>
    <t>Ивановская областная Дума</t>
  </si>
  <si>
    <t>Oi</t>
  </si>
  <si>
    <t>Расчет оценки качества финансового менеджмента ГАБС</t>
  </si>
  <si>
    <t>Показатели качества финансового менеджмента ГАБС</t>
  </si>
  <si>
    <t>Наименование ГАБС</t>
  </si>
  <si>
    <t xml:space="preserve">Равномерность расходов ГАБС                                                                             
</t>
  </si>
  <si>
    <t>Р 1.1</t>
  </si>
  <si>
    <t>Р 1.2</t>
  </si>
  <si>
    <t>Р 1.5</t>
  </si>
  <si>
    <t>Р 2.1</t>
  </si>
  <si>
    <t>Объем не освоенных на конец отчетного финансового года бюджетных ассигнований</t>
  </si>
  <si>
    <t>Р 2.2</t>
  </si>
  <si>
    <t>Р 2.3</t>
  </si>
  <si>
    <t>Р 2.4</t>
  </si>
  <si>
    <t>Р 2.5</t>
  </si>
  <si>
    <t>Эффективность управления кредиторской задолженностью</t>
  </si>
  <si>
    <t>Р 2.6</t>
  </si>
  <si>
    <t>Р 2.7</t>
  </si>
  <si>
    <t>Р 2.8</t>
  </si>
  <si>
    <t>Р 2.9</t>
  </si>
  <si>
    <t>Соблюдение сроков представления ГАБС годовой бюджетной отчетности</t>
  </si>
  <si>
    <t>Р 3.1</t>
  </si>
  <si>
    <t>Р 4.1</t>
  </si>
  <si>
    <t>№ 
п/п</t>
  </si>
  <si>
    <t>Р 1.9</t>
  </si>
  <si>
    <t>Соблюдение ГАБС сроков представления в Департамент финансов документов и материалов, необходимых для составления проекта областного бюджета на очередной финансовый год и плановый период, а также для подготовки документов и материалов, представляемых одновременно с проектом областного бюджета в Ивановскую областную Думу</t>
  </si>
  <si>
    <t>Р 1.10</t>
  </si>
  <si>
    <t>Результаты оценки качества финансового менеджмента ГАБС по показателям качества финансового менеджмента за 2018 год</t>
  </si>
  <si>
    <t>Р 2.10</t>
  </si>
  <si>
    <t>Р 2.11</t>
  </si>
  <si>
    <t>Р 5.1</t>
  </si>
  <si>
    <t>Р 5.2</t>
  </si>
  <si>
    <t>Р 5.3</t>
  </si>
  <si>
    <t>Р 5.4</t>
  </si>
  <si>
    <t>Доля фактического участия ГАБС в судебных заседаниях в общем количестве заседаний, назначенных судом</t>
  </si>
  <si>
    <t xml:space="preserve">Доля фактического направления ГАБС в суд отзывов (возражений) на исковые заявления от количества предъявленных исковых заявлений и направленных заявителем в суд дополнений (изменений) в общем количестве исковых требований по соответствующим делам
</t>
  </si>
  <si>
    <t>*</t>
  </si>
  <si>
    <t>Уд.вес направления</t>
  </si>
  <si>
    <t>O1.1</t>
  </si>
  <si>
    <t>P1.1</t>
  </si>
  <si>
    <t>P1.2</t>
  </si>
  <si>
    <t>O1.2</t>
  </si>
  <si>
    <t>P1.3</t>
  </si>
  <si>
    <t>O1.3</t>
  </si>
  <si>
    <t>P1.4</t>
  </si>
  <si>
    <t>O1.4</t>
  </si>
  <si>
    <t>P1.5</t>
  </si>
  <si>
    <t>O1.5</t>
  </si>
  <si>
    <t>P2.1</t>
  </si>
  <si>
    <t>O2.1</t>
  </si>
  <si>
    <t>O2.2</t>
  </si>
  <si>
    <t>P2.2</t>
  </si>
  <si>
    <t>P2.4</t>
  </si>
  <si>
    <t>O2.4</t>
  </si>
  <si>
    <t>P2.8</t>
  </si>
  <si>
    <t>O2.8</t>
  </si>
  <si>
    <t>P2.9</t>
  </si>
  <si>
    <t>O2.9</t>
  </si>
  <si>
    <t xml:space="preserve">Уд.вес направления </t>
  </si>
  <si>
    <t>d1.1</t>
  </si>
  <si>
    <t>d1.2</t>
  </si>
  <si>
    <t>d1.3</t>
  </si>
  <si>
    <t>d1.4</t>
  </si>
  <si>
    <t>d1.5</t>
  </si>
  <si>
    <t>d1</t>
  </si>
  <si>
    <t>d2.1</t>
  </si>
  <si>
    <t>d2.2</t>
  </si>
  <si>
    <t>d2.4</t>
  </si>
  <si>
    <t>d2.8</t>
  </si>
  <si>
    <t>d2.9</t>
  </si>
  <si>
    <t>d3</t>
  </si>
  <si>
    <t>P3.1</t>
  </si>
  <si>
    <t>d3.1</t>
  </si>
  <si>
    <t>O3.1</t>
  </si>
  <si>
    <t>P3.2</t>
  </si>
  <si>
    <t>d3.2</t>
  </si>
  <si>
    <t>O3.2</t>
  </si>
  <si>
    <t>O1</t>
  </si>
  <si>
    <t>O2</t>
  </si>
  <si>
    <t>O3</t>
  </si>
  <si>
    <t xml:space="preserve">Оценка качества финансового менеджмента
</t>
  </si>
  <si>
    <t xml:space="preserve">Итоговая рейтинговая оценка качества финансового менеджмента
</t>
  </si>
  <si>
    <t>* - неоцениваемый показатель/направление</t>
  </si>
  <si>
    <t>Коэффициент сложности управления финансами</t>
  </si>
  <si>
    <t>№ п/п</t>
  </si>
  <si>
    <t>Качество управления просроченной дебиторской задолженностью по платежам в бюджет</t>
  </si>
  <si>
    <t>Эффективность управления дебиторской задолженностью по доходам</t>
  </si>
  <si>
    <t>Эффективность управления просроченной дебиторской задолженностью ГАБС и подведомственных ему государственных учреждений</t>
  </si>
  <si>
    <t>Качество управления доходами</t>
  </si>
  <si>
    <t>Качество управления активами, ведения учета и составления бюджетной отчетности</t>
  </si>
  <si>
    <t>Полнота принятия бюджетных обязательств, связанных с закупкой товаров, работ, услуг</t>
  </si>
  <si>
    <t>P2.13</t>
  </si>
  <si>
    <t>d2.13</t>
  </si>
  <si>
    <t>O2.13</t>
  </si>
  <si>
    <t>P2.14</t>
  </si>
  <si>
    <t>d2.14</t>
  </si>
  <si>
    <t>O2.14</t>
  </si>
  <si>
    <t>P2.15</t>
  </si>
  <si>
    <t>d2.15</t>
  </si>
  <si>
    <t>O2.15</t>
  </si>
  <si>
    <t>P2.16</t>
  </si>
  <si>
    <t>d2.16</t>
  </si>
  <si>
    <t>O2.16</t>
  </si>
  <si>
    <t>P2.17</t>
  </si>
  <si>
    <t>d2.17</t>
  </si>
  <si>
    <t>O2.17</t>
  </si>
  <si>
    <t>P2.18</t>
  </si>
  <si>
    <t>d2.18</t>
  </si>
  <si>
    <t>O2.18</t>
  </si>
  <si>
    <t>P2.19</t>
  </si>
  <si>
    <t>d2.19</t>
  </si>
  <si>
    <t>O2.19</t>
  </si>
  <si>
    <t>P2.20</t>
  </si>
  <si>
    <t>d2.20</t>
  </si>
  <si>
    <t>O2.20</t>
  </si>
  <si>
    <t>P2.21</t>
  </si>
  <si>
    <t>d2.21</t>
  </si>
  <si>
    <t>O2.21</t>
  </si>
  <si>
    <t>P2.22</t>
  </si>
  <si>
    <t>d2.22</t>
  </si>
  <si>
    <t>O2.22</t>
  </si>
  <si>
    <t>Качество управления расходами, включая осуществление закупок товаров, работ и услуг для обеспечения государственных нужд</t>
  </si>
  <si>
    <t>Средние значения (в баллах):</t>
  </si>
  <si>
    <t>Целевые значения показателей качества финансового менеджмента</t>
  </si>
  <si>
    <t>% отклонения итоговой оценки от целевых значений показателей</t>
  </si>
  <si>
    <t>% отклонения оценки по доходам от целевых значений показателей</t>
  </si>
  <si>
    <t>% отклонения оценки по расходам, включая осуществление закупок товаров, работ и услуг для обеспечения государственных нужд от целевых значений показателей</t>
  </si>
  <si>
    <t>% отклонения оценки по  управлению активами, ведению учета и составлению бюджетной отчетности от целевых значений показателей</t>
  </si>
  <si>
    <t>Расчет оценки качества финансового менеджмента ГАБС по направлениям</t>
  </si>
  <si>
    <t xml:space="preserve"> Качество управления доходами</t>
  </si>
  <si>
    <t>Баллы</t>
  </si>
  <si>
    <t>Отклонение рассчитанной оценки качества финансового менеджмента от целевых значений показателей качества финансового менеджмента составляет более 25 %</t>
  </si>
  <si>
    <t>Характеристика по уровням качества финансового менеджмента</t>
  </si>
  <si>
    <t>Высокая уровень качества финансового менеджмента</t>
  </si>
  <si>
    <t>Средний уровень качества финансового менеджмента</t>
  </si>
  <si>
    <t xml:space="preserve">Удовлетворительный уровень качества финансового менеджмента </t>
  </si>
  <si>
    <t>от 85 до 100</t>
  </si>
  <si>
    <t>от 70 до 84,9</t>
  </si>
  <si>
    <t>от 50 до 69,9</t>
  </si>
  <si>
    <t>от 0 до 49,9</t>
  </si>
  <si>
    <t>Неудовлетворительный уровень качества финансового менеджмента</t>
  </si>
  <si>
    <t>Итоговая оценка по расходам, включая осуществление закупок товаров, работ и услуг для обеспечения государственных нужд</t>
  </si>
  <si>
    <t>Итоговая оценка по доходам</t>
  </si>
  <si>
    <t>Итоговая оценка по управлению активами, ведению учета и составлению бюджетной отчетности</t>
  </si>
  <si>
    <t>0,2</t>
  </si>
  <si>
    <t>0,15</t>
  </si>
  <si>
    <t>% отклонения  итоговой оценки от целевых значений показателей качества финансового менеджмента</t>
  </si>
  <si>
    <r>
      <t xml:space="preserve">Качество подготовки обоснований бюджетных ассигнований
</t>
    </r>
    <r>
      <rPr>
        <sz val="8"/>
        <color rgb="FFFF0000"/>
        <rFont val="Times New Roman"/>
        <family val="1"/>
        <charset val="204"/>
      </rPr>
      <t xml:space="preserve">
</t>
    </r>
    <r>
      <rPr>
        <sz val="16"/>
        <color rgb="FFFF0000"/>
        <rFont val="Times New Roman"/>
        <family val="1"/>
        <charset val="204"/>
      </rPr>
      <t/>
    </r>
  </si>
  <si>
    <t>% отклонения оценки от целевых значений показателей</t>
  </si>
  <si>
    <t>% отклонения оценки от целевого значения показателя</t>
  </si>
  <si>
    <t xml:space="preserve">                                                                                 Результаты мониторинга качества финансового менеджмента главных администраторов средств областного бюджета по показателям качества финансового менеджмента за 2023 год</t>
  </si>
  <si>
    <t>Качество управления активами, ведения учета и
 составления бюджетной отчетности</t>
  </si>
  <si>
    <t xml:space="preserve"> </t>
  </si>
  <si>
    <t>Администрация Пучежского муниципального района</t>
  </si>
  <si>
    <t>330</t>
  </si>
  <si>
    <t>Отклонение фактического поступления налоговых и неналоговых доходов (за исключением невыясненных поступлений) районного бюджета по закрепленным за ГАБС видам доходов бюджета от первоначально прогнозируемого уровня</t>
  </si>
  <si>
    <t>Количество внесенных изменений в решение о бюджете Пучежского муниципального района</t>
  </si>
  <si>
    <t>Количество изменений, вносимых в утвержденные ГАБС муниципальные  задания на оказание (выполнение) государственных услуг (работ)</t>
  </si>
  <si>
    <t xml:space="preserve">Соблюдение ГАБС сроков представления в  Финансовый отдел документов и материалов, необходимых для составления проекта  бюджета ПМР  на очередной финансовый год и плановый период, а также для подготовки документов и материалов, представляемых одновременно с проектом  бюджета ПМР в Совет ПМР </t>
  </si>
  <si>
    <t>Организация мониторинга заработной платы в муниципальных учреждениях, подведомственных ГАБС, по основному, административно-управленческому и вспомогательному персоналу</t>
  </si>
  <si>
    <t>Проведение в течение финансового года мониторинга значений целевых показателей оказания  муниципальных услуг (выполнения работ), закрепленных в муниципальных заданиях на оказание муниципалн услуг (выполнение работ) муниципальными учреждениями, подведомственными ГАБС</t>
  </si>
  <si>
    <t>Перечень услуг (работ), оказываемых (предоставляемых) подведомственными ГАБС муниципальными учреждениями за плату</t>
  </si>
  <si>
    <t>Удельный вес муниципальных учреждений, выполнивших муниципальное задание на 100%, в общем количестве муниципальных учреждений, подведомственных ГАБС, которым установлены муниципальные задания</t>
  </si>
  <si>
    <t>Количество нарушений ГАБС сроков предоставления сведений, необходимых для составления и ведения кассового плана исполнения  бюджета ПМР</t>
  </si>
  <si>
    <t>Удельный вес муниципальных учреждений в общем количестве муниципальных учреждений, подведомственных ГАБС, в которых оплата труда руководителей определяется с учетом результатов достижения ими ключевых показателей эффективности деятельности</t>
  </si>
  <si>
    <t>Достижение целевых значений показателей результативности использования субсидий, предоставленных из  областного бюджета бюджету ПМР</t>
  </si>
  <si>
    <t>Полнота и своевременность опубликования информации подведомственными ГАБС муниципальными  учреждениями на официальном сайте для размещения информации о государственных (муниципальных) учреждениях (www.bus.gov.ru), в том числе муниципальных заданий на оказание муниципальных услуг, планов финансово-хозяйственной деятельности, показателей бюджетных смет, балансов муниципальных учреждений, отчетов о результатах деятельности муниципальных учреждений и об использовании закрепленного за ними имущества, находящегося в собственности ПМР</t>
  </si>
  <si>
    <t>Доля суммы средств, выплаченных из  бюджета ПМР на основании предъявленных исполнительных листов, от суммы заявленных исковых требований об обращении взыскания на средства  бюджета ПМР (в ходе судебных заседаний, по которым ГАБС являлся представителем ответчика - Ивановской области)</t>
  </si>
  <si>
    <t>Своевременность и полнота представления ГАБС в Финансовый отдел в соответствии со статьей 242.2 Бюджетного кодекса Российской Федерации информации о результатах рассмотрения дела в суде и информации о наличии оснований для обжалования судебного акта</t>
  </si>
  <si>
    <t>P2.3</t>
  </si>
  <si>
    <t>d2.3</t>
  </si>
  <si>
    <t>O2.3</t>
  </si>
  <si>
    <t>P2.5</t>
  </si>
  <si>
    <t>d2.5</t>
  </si>
  <si>
    <t>O2.5</t>
  </si>
  <si>
    <t>P2.6</t>
  </si>
  <si>
    <t>d2.6</t>
  </si>
  <si>
    <t>O2.6</t>
  </si>
  <si>
    <t>P2.7</t>
  </si>
  <si>
    <t>d2.7</t>
  </si>
  <si>
    <t>O2.7</t>
  </si>
  <si>
    <t>P2.10</t>
  </si>
  <si>
    <t>d2.10</t>
  </si>
  <si>
    <t>O2.10</t>
  </si>
  <si>
    <t>P2.11</t>
  </si>
  <si>
    <t>d2.11</t>
  </si>
  <si>
    <t>O2.11</t>
  </si>
  <si>
    <t>P2.12</t>
  </si>
  <si>
    <t>d2.12</t>
  </si>
  <si>
    <t>O2.12</t>
  </si>
  <si>
    <t>Количество изменений, внесенных в сводную бюджетную роспись бюджета в случае перераспределения бюджетных ассигнований между кодами групп видолв расходов классификации расходов бюджетов и в лимиты бюджетных обязательств в случае перераспределения между элементами видов расходов классификации расходов бюджетов</t>
  </si>
  <si>
    <t>Доля объема взысканных в отчетном году средств из  бюджета ПМР в связи с выявлением фактов нарушения ГАБС условий предоставления (расходования) и (или) нецелевого использования межбюджетных трансфертов из областного бюджета в общем объеме указанных трансфертов</t>
  </si>
  <si>
    <t>Наличие в составе годовой бюджетной отчетности данных по анализу исполнения бюджета в разрезе целевых статей с учетом динамики к предыдущему отчетному периоду</t>
  </si>
  <si>
    <t>Целевое значение показателя</t>
  </si>
  <si>
    <t xml:space="preserve">                                                                                 Результаты мониторинга качества финансового менеджмента главных администраторов средств  бюджета Пучежского муниципального района 
                                                                       по показателям качества финансового менеджмента за 2025 год</t>
  </si>
  <si>
    <t xml:space="preserve"> Результаты мониторинга качества финансового менеджмента главных администраторов средств областного бюджета по показателям качества финансового менеджмента за 2025 год</t>
  </si>
  <si>
    <t>Результаты мониторинга качества финансового менеджмента главных администраторов средств  бюджета Пучежского муниципального района по показателям качества финансового менеджмента за 2025 год</t>
  </si>
  <si>
    <t>Результаты мониторинга качества финансового менеджмента главных администраторов средств  бюджета Пучежского муниципального района 
по показателям качества финансового менеджмента за 2025 год</t>
  </si>
  <si>
    <t xml:space="preserve">                                                                               Отчет о результатах мониторинга качества финансового менеджмента в отношении главных администраторов средств  бюджета Пучежского муниципального района за 2025 год</t>
  </si>
</sst>
</file>

<file path=xl/styles.xml><?xml version="1.0" encoding="utf-8"?>
<styleSheet xmlns="http://schemas.openxmlformats.org/spreadsheetml/2006/main">
  <numFmts count="5">
    <numFmt numFmtId="164" formatCode="_-* #,##0.00&quot;р.&quot;_-;\-* #,##0.00&quot;р.&quot;_-;_-* &quot;-&quot;??&quot;р.&quot;_-;_-@_-"/>
    <numFmt numFmtId="165" formatCode="0.0"/>
    <numFmt numFmtId="166" formatCode="0.0%"/>
    <numFmt numFmtId="167" formatCode="#,##0.0"/>
    <numFmt numFmtId="168" formatCode="#,##0.0_ ;\-#,##0.0\ "/>
  </numFmts>
  <fonts count="47">
    <font>
      <sz val="11"/>
      <color theme="1"/>
      <name val="Calibri"/>
      <family val="2"/>
      <charset val="204"/>
      <scheme val="minor"/>
    </font>
    <font>
      <sz val="9"/>
      <color theme="1"/>
      <name val="Times New Roman"/>
      <family val="1"/>
      <charset val="204"/>
    </font>
    <font>
      <sz val="9"/>
      <name val="Times New Roman"/>
      <family val="1"/>
      <charset val="204"/>
    </font>
    <font>
      <sz val="11"/>
      <name val="Calibri"/>
      <family val="2"/>
      <charset val="204"/>
      <scheme val="minor"/>
    </font>
    <font>
      <sz val="8"/>
      <color theme="1"/>
      <name val="Times New Roman"/>
      <family val="1"/>
      <charset val="204"/>
    </font>
    <font>
      <sz val="8"/>
      <color theme="1"/>
      <name val="Calibri"/>
      <family val="2"/>
      <charset val="204"/>
      <scheme val="minor"/>
    </font>
    <font>
      <sz val="11"/>
      <color theme="1"/>
      <name val="Times New Roman"/>
      <family val="1"/>
      <charset val="204"/>
    </font>
    <font>
      <sz val="11"/>
      <name val="Times New Roman"/>
      <family val="1"/>
      <charset val="204"/>
    </font>
    <font>
      <b/>
      <sz val="9"/>
      <color theme="1"/>
      <name val="Times New Roman"/>
      <family val="1"/>
      <charset val="204"/>
    </font>
    <font>
      <sz val="11"/>
      <color theme="1"/>
      <name val="Calibri"/>
      <family val="2"/>
      <charset val="204"/>
      <scheme val="minor"/>
    </font>
    <font>
      <sz val="10"/>
      <color theme="1"/>
      <name val="Arial"/>
      <family val="2"/>
      <charset val="204"/>
    </font>
    <font>
      <sz val="14"/>
      <color theme="1"/>
      <name val="Times New Roman"/>
      <family val="1"/>
      <charset val="204"/>
    </font>
    <font>
      <b/>
      <sz val="10"/>
      <color rgb="FF000000"/>
      <name val="Arial CYR"/>
    </font>
    <font>
      <sz val="10"/>
      <color rgb="FF000000"/>
      <name val="Arial Cyr"/>
    </font>
    <font>
      <sz val="10"/>
      <color theme="1"/>
      <name val="Times New Roman"/>
      <family val="1"/>
      <charset val="204"/>
    </font>
    <font>
      <sz val="11"/>
      <color rgb="FFFF0000"/>
      <name val="Times New Roman"/>
      <family val="1"/>
      <charset val="204"/>
    </font>
    <font>
      <sz val="9"/>
      <color rgb="FFFF0000"/>
      <name val="Times New Roman"/>
      <family val="1"/>
      <charset val="204"/>
    </font>
    <font>
      <sz val="10"/>
      <name val="Times New Roman"/>
      <family val="1"/>
      <charset val="204"/>
    </font>
    <font>
      <b/>
      <sz val="10"/>
      <color theme="1"/>
      <name val="Times New Roman"/>
      <family val="1"/>
      <charset val="204"/>
    </font>
    <font>
      <b/>
      <sz val="12"/>
      <color theme="1"/>
      <name val="Times New Roman"/>
      <family val="1"/>
      <charset val="204"/>
    </font>
    <font>
      <sz val="9"/>
      <color indexed="81"/>
      <name val="Tahoma"/>
      <family val="2"/>
      <charset val="204"/>
    </font>
    <font>
      <b/>
      <sz val="9"/>
      <color indexed="81"/>
      <name val="Tahoma"/>
      <family val="2"/>
      <charset val="204"/>
    </font>
    <font>
      <sz val="8"/>
      <name val="Times New Roman"/>
      <family val="1"/>
      <charset val="204"/>
    </font>
    <font>
      <b/>
      <sz val="9"/>
      <name val="Times New Roman"/>
      <family val="1"/>
      <charset val="204"/>
    </font>
    <font>
      <b/>
      <sz val="11"/>
      <name val="Times New Roman"/>
      <family val="1"/>
      <charset val="204"/>
    </font>
    <font>
      <b/>
      <sz val="11"/>
      <color rgb="FFFF0000"/>
      <name val="Times New Roman"/>
      <family val="1"/>
      <charset val="204"/>
    </font>
    <font>
      <b/>
      <sz val="8"/>
      <name val="Calibri"/>
      <family val="2"/>
      <charset val="204"/>
      <scheme val="minor"/>
    </font>
    <font>
      <b/>
      <sz val="9"/>
      <color rgb="FFFF0000"/>
      <name val="Times New Roman"/>
      <family val="1"/>
      <charset val="204"/>
    </font>
    <font>
      <sz val="14"/>
      <color rgb="FFFF0000"/>
      <name val="Times New Roman"/>
      <family val="1"/>
      <charset val="204"/>
    </font>
    <font>
      <sz val="11"/>
      <color theme="1"/>
      <name val="Calibri"/>
      <family val="2"/>
      <scheme val="minor"/>
    </font>
    <font>
      <b/>
      <sz val="8"/>
      <color indexed="8"/>
      <name val="Arial"/>
      <family val="2"/>
      <charset val="204"/>
    </font>
    <font>
      <b/>
      <sz val="11"/>
      <color theme="1"/>
      <name val="Times New Roman"/>
      <family val="1"/>
      <charset val="204"/>
    </font>
    <font>
      <sz val="8"/>
      <color rgb="FFFF0000"/>
      <name val="Times New Roman"/>
      <family val="1"/>
      <charset val="204"/>
    </font>
    <font>
      <sz val="16"/>
      <color rgb="FFFF0000"/>
      <name val="Times New Roman"/>
      <family val="1"/>
      <charset val="204"/>
    </font>
    <font>
      <b/>
      <sz val="8"/>
      <name val="Arial"/>
      <family val="2"/>
      <charset val="204"/>
    </font>
    <font>
      <b/>
      <sz val="10"/>
      <name val="Arial"/>
      <family val="2"/>
      <charset val="204"/>
    </font>
    <font>
      <b/>
      <sz val="11"/>
      <color theme="1"/>
      <name val="Calibri"/>
      <family val="2"/>
      <charset val="204"/>
      <scheme val="minor"/>
    </font>
    <font>
      <b/>
      <sz val="8"/>
      <color theme="1"/>
      <name val="Times New Roman"/>
      <family val="1"/>
      <charset val="204"/>
    </font>
    <font>
      <b/>
      <i/>
      <sz val="11"/>
      <color theme="1"/>
      <name val="Times New Roman"/>
      <family val="1"/>
      <charset val="204"/>
    </font>
    <font>
      <b/>
      <i/>
      <sz val="11"/>
      <name val="Times New Roman"/>
      <family val="1"/>
      <charset val="204"/>
    </font>
    <font>
      <b/>
      <i/>
      <sz val="12"/>
      <color indexed="8"/>
      <name val="Times New Roman"/>
      <family val="1"/>
      <charset val="204"/>
    </font>
    <font>
      <i/>
      <sz val="11"/>
      <name val="Times New Roman"/>
      <family val="1"/>
      <charset val="204"/>
    </font>
    <font>
      <b/>
      <i/>
      <sz val="11"/>
      <color rgb="FFFF0000"/>
      <name val="Times New Roman"/>
      <family val="1"/>
      <charset val="204"/>
    </font>
    <font>
      <b/>
      <sz val="11"/>
      <color rgb="FF00B050"/>
      <name val="Times New Roman"/>
      <family val="1"/>
      <charset val="204"/>
    </font>
    <font>
      <sz val="11"/>
      <color rgb="FF9C6500"/>
      <name val="Calibri"/>
      <family val="2"/>
      <charset val="204"/>
      <scheme val="minor"/>
    </font>
    <font>
      <sz val="11"/>
      <color rgb="FF9C0006"/>
      <name val="Calibri"/>
      <family val="2"/>
      <charset val="204"/>
      <scheme val="minor"/>
    </font>
    <font>
      <sz val="11"/>
      <color rgb="FF00B050"/>
      <name val="Times New Roman"/>
      <family val="1"/>
      <charset val="204"/>
    </font>
  </fonts>
  <fills count="2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CCFFFF"/>
      </patternFill>
    </fill>
    <fill>
      <patternFill patternType="solid">
        <fgColor theme="6" tint="0.59999389629810485"/>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5"/>
        <bgColor indexed="64"/>
      </patternFill>
    </fill>
    <fill>
      <patternFill patternType="solid">
        <fgColor rgb="FFFFFFCC"/>
      </patternFill>
    </fill>
    <fill>
      <patternFill patternType="solid">
        <fgColor theme="4" tint="0.59999389629810485"/>
        <bgColor indexed="64"/>
      </patternFill>
    </fill>
    <fill>
      <patternFill patternType="solid">
        <fgColor theme="3" tint="0.79998168889431442"/>
        <bgColor indexed="64"/>
      </patternFill>
    </fill>
    <fill>
      <patternFill patternType="solid">
        <fgColor rgb="FFFFEB9C"/>
      </patternFill>
    </fill>
    <fill>
      <patternFill patternType="solid">
        <fgColor rgb="FFFFC7CE"/>
      </patternFill>
    </fill>
    <fill>
      <patternFill patternType="solid">
        <fgColor theme="5" tint="0.39997558519241921"/>
        <bgColor indexed="64"/>
      </patternFill>
    </fill>
    <fill>
      <patternFill patternType="solid">
        <fgColor theme="5" tint="0.59999389629810485"/>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s>
  <cellStyleXfs count="12">
    <xf numFmtId="0" fontId="0" fillId="0" borderId="0"/>
    <xf numFmtId="9" fontId="9" fillId="0" borderId="0" applyFont="0" applyFill="0" applyBorder="0" applyAlignment="0" applyProtection="0"/>
    <xf numFmtId="0" fontId="10" fillId="0" borderId="0"/>
    <xf numFmtId="9" fontId="10" fillId="0" borderId="0" applyFont="0" applyFill="0" applyBorder="0" applyAlignment="0" applyProtection="0"/>
    <xf numFmtId="4" fontId="12" fillId="7" borderId="9">
      <alignment horizontal="right" vertical="top" shrinkToFit="1"/>
    </xf>
    <xf numFmtId="0" fontId="13" fillId="0" borderId="0"/>
    <xf numFmtId="0" fontId="12" fillId="0" borderId="9">
      <alignment vertical="top" wrapText="1"/>
    </xf>
    <xf numFmtId="164" fontId="29" fillId="0" borderId="0" applyFont="0" applyFill="0" applyBorder="0" applyAlignment="0" applyProtection="0"/>
    <xf numFmtId="4" fontId="12" fillId="7" borderId="9">
      <alignment horizontal="right" vertical="top" shrinkToFit="1"/>
    </xf>
    <xf numFmtId="4" fontId="12" fillId="13" borderId="9">
      <alignment horizontal="right" vertical="top" shrinkToFit="1"/>
    </xf>
    <xf numFmtId="0" fontId="44" fillId="16" borderId="0" applyNumberFormat="0" applyBorder="0" applyAlignment="0" applyProtection="0"/>
    <xf numFmtId="0" fontId="45" fillId="17" borderId="0" applyNumberFormat="0" applyBorder="0" applyAlignment="0" applyProtection="0"/>
  </cellStyleXfs>
  <cellXfs count="461">
    <xf numFmtId="0" fontId="0" fillId="0" borderId="0" xfId="0"/>
    <xf numFmtId="0" fontId="0" fillId="0" borderId="0" xfId="0" applyBorder="1"/>
    <xf numFmtId="0" fontId="0" fillId="2" borderId="0" xfId="0" applyFill="1"/>
    <xf numFmtId="0" fontId="5" fillId="0" borderId="0" xfId="0" applyFont="1"/>
    <xf numFmtId="0" fontId="0" fillId="0" borderId="0" xfId="0" applyFill="1"/>
    <xf numFmtId="2" fontId="0" fillId="2" borderId="0" xfId="0" applyNumberFormat="1" applyFill="1"/>
    <xf numFmtId="0" fontId="0" fillId="6" borderId="0" xfId="0" applyFill="1"/>
    <xf numFmtId="0" fontId="0" fillId="3" borderId="0" xfId="0" applyFill="1"/>
    <xf numFmtId="0" fontId="1" fillId="2" borderId="0" xfId="0" applyFont="1" applyFill="1" applyBorder="1" applyAlignment="1">
      <alignment horizontal="center" vertical="center" wrapText="1"/>
    </xf>
    <xf numFmtId="0" fontId="1" fillId="0" borderId="0" xfId="0" applyFont="1" applyFill="1" applyBorder="1"/>
    <xf numFmtId="0" fontId="6" fillId="0" borderId="0" xfId="0" applyFont="1" applyFill="1" applyBorder="1"/>
    <xf numFmtId="165" fontId="0" fillId="2" borderId="0" xfId="0" applyNumberFormat="1" applyFill="1"/>
    <xf numFmtId="0" fontId="8" fillId="2" borderId="0" xfId="0" applyFont="1" applyFill="1" applyBorder="1" applyAlignment="1"/>
    <xf numFmtId="0" fontId="6" fillId="2" borderId="7" xfId="0" applyFont="1" applyFill="1" applyBorder="1" applyAlignment="1">
      <alignment vertical="center"/>
    </xf>
    <xf numFmtId="165" fontId="1" fillId="0" borderId="0" xfId="0" applyNumberFormat="1" applyFont="1" applyFill="1" applyBorder="1"/>
    <xf numFmtId="2" fontId="1" fillId="0" borderId="0" xfId="0" applyNumberFormat="1" applyFont="1" applyFill="1" applyBorder="1"/>
    <xf numFmtId="0" fontId="8" fillId="6" borderId="0" xfId="0" applyFont="1" applyFill="1" applyBorder="1" applyAlignment="1"/>
    <xf numFmtId="0" fontId="7" fillId="2" borderId="1" xfId="0" applyFont="1" applyFill="1" applyBorder="1" applyAlignment="1">
      <alignment horizontal="center" vertical="center"/>
    </xf>
    <xf numFmtId="0" fontId="3" fillId="2" borderId="0" xfId="0" applyFont="1" applyFill="1"/>
    <xf numFmtId="0" fontId="2" fillId="0" borderId="0" xfId="0" applyFont="1" applyFill="1" applyBorder="1"/>
    <xf numFmtId="2" fontId="1" fillId="0" borderId="0" xfId="0" applyNumberFormat="1" applyFont="1" applyFill="1" applyBorder="1" applyAlignment="1">
      <alignment horizontal="center" vertical="center"/>
    </xf>
    <xf numFmtId="0" fontId="0" fillId="2" borderId="0" xfId="0" applyFill="1" applyAlignment="1">
      <alignment horizontal="center"/>
    </xf>
    <xf numFmtId="49" fontId="1" fillId="2" borderId="0" xfId="0" applyNumberFormat="1" applyFont="1" applyFill="1" applyBorder="1" applyAlignment="1">
      <alignment horizontal="center" vertical="center"/>
    </xf>
    <xf numFmtId="0" fontId="0" fillId="0" borderId="0" xfId="0" applyFill="1" applyAlignment="1">
      <alignment horizontal="center" vertical="center"/>
    </xf>
    <xf numFmtId="0" fontId="15" fillId="3" borderId="1" xfId="0" applyFont="1" applyFill="1" applyBorder="1" applyAlignment="1">
      <alignment horizontal="center" vertical="center"/>
    </xf>
    <xf numFmtId="0" fontId="8" fillId="2" borderId="0" xfId="0" applyFont="1" applyFill="1" applyBorder="1" applyAlignment="1">
      <alignment horizontal="center" vertical="center"/>
    </xf>
    <xf numFmtId="0" fontId="1" fillId="0" borderId="0" xfId="0" applyFont="1" applyFill="1" applyBorder="1" applyAlignment="1">
      <alignment horizontal="center" vertical="center"/>
    </xf>
    <xf numFmtId="0" fontId="0" fillId="2" borderId="0" xfId="0" applyFill="1" applyAlignment="1">
      <alignment horizontal="center" vertical="center"/>
    </xf>
    <xf numFmtId="0" fontId="6" fillId="2" borderId="1" xfId="0" applyFont="1" applyFill="1" applyBorder="1" applyAlignment="1">
      <alignment vertical="center"/>
    </xf>
    <xf numFmtId="0" fontId="23" fillId="0" borderId="0" xfId="0" applyFont="1" applyFill="1" applyBorder="1" applyAlignment="1"/>
    <xf numFmtId="0" fontId="2" fillId="0" borderId="1" xfId="0" applyFont="1" applyFill="1" applyBorder="1" applyAlignment="1">
      <alignment horizontal="center" vertical="top"/>
    </xf>
    <xf numFmtId="0" fontId="7" fillId="0" borderId="1" xfId="0" applyFont="1" applyFill="1" applyBorder="1" applyAlignment="1">
      <alignment horizontal="center" vertical="center"/>
    </xf>
    <xf numFmtId="0" fontId="3" fillId="0" borderId="0" xfId="0" applyFont="1" applyFill="1"/>
    <xf numFmtId="0" fontId="7" fillId="0" borderId="0" xfId="0" applyFont="1" applyFill="1" applyBorder="1"/>
    <xf numFmtId="0" fontId="8" fillId="0" borderId="0" xfId="0" applyFont="1" applyFill="1" applyBorder="1" applyAlignment="1"/>
    <xf numFmtId="0" fontId="8" fillId="0" borderId="0" xfId="0" applyFont="1" applyFill="1" applyBorder="1" applyAlignment="1">
      <alignment horizontal="center" vertical="center"/>
    </xf>
    <xf numFmtId="0" fontId="1" fillId="0" borderId="1" xfId="0" applyFont="1" applyFill="1" applyBorder="1" applyAlignment="1">
      <alignment horizontal="center" vertical="center"/>
    </xf>
    <xf numFmtId="0" fontId="11" fillId="0" borderId="1" xfId="0" applyFont="1" applyFill="1" applyBorder="1" applyAlignment="1">
      <alignment vertical="top" wrapText="1"/>
    </xf>
    <xf numFmtId="0" fontId="3" fillId="0" borderId="0" xfId="0" applyFont="1" applyFill="1" applyAlignment="1">
      <alignment horizontal="center" vertical="center"/>
    </xf>
    <xf numFmtId="0" fontId="24" fillId="2" borderId="6" xfId="0" applyFont="1" applyFill="1" applyBorder="1" applyAlignment="1">
      <alignment horizontal="center" vertical="center"/>
    </xf>
    <xf numFmtId="0" fontId="24" fillId="2" borderId="1" xfId="0" applyFont="1" applyFill="1" applyBorder="1" applyAlignment="1">
      <alignment horizontal="center" vertical="center" wrapText="1"/>
    </xf>
    <xf numFmtId="4" fontId="24" fillId="2" borderId="1" xfId="0" applyNumberFormat="1" applyFont="1" applyFill="1" applyBorder="1" applyAlignment="1">
      <alignment horizontal="center" vertical="top" wrapText="1"/>
    </xf>
    <xf numFmtId="0" fontId="26" fillId="0" borderId="0" xfId="0" applyFont="1"/>
    <xf numFmtId="0" fontId="2" fillId="0" borderId="1" xfId="0" applyFont="1" applyFill="1" applyBorder="1" applyAlignment="1">
      <alignment horizontal="center" vertical="center"/>
    </xf>
    <xf numFmtId="2" fontId="1" fillId="2" borderId="0" xfId="0" applyNumberFormat="1" applyFont="1" applyFill="1" applyBorder="1" applyAlignment="1">
      <alignment horizontal="center" vertical="center" wrapText="1"/>
    </xf>
    <xf numFmtId="2" fontId="8" fillId="2" borderId="0" xfId="0" applyNumberFormat="1" applyFont="1" applyFill="1" applyBorder="1" applyAlignment="1">
      <alignment horizontal="center" vertical="center"/>
    </xf>
    <xf numFmtId="2" fontId="0" fillId="2" borderId="0" xfId="0" applyNumberFormat="1" applyFill="1" applyAlignment="1">
      <alignment horizontal="center" vertical="center"/>
    </xf>
    <xf numFmtId="0" fontId="15" fillId="0" borderId="1" xfId="0" applyFont="1" applyFill="1" applyBorder="1" applyAlignment="1">
      <alignment horizontal="center" vertical="center"/>
    </xf>
    <xf numFmtId="2" fontId="15" fillId="0" borderId="1" xfId="0" applyNumberFormat="1" applyFont="1" applyFill="1" applyBorder="1" applyAlignment="1">
      <alignment horizontal="center" vertical="center"/>
    </xf>
    <xf numFmtId="4" fontId="15" fillId="0" borderId="1" xfId="0" applyNumberFormat="1" applyFont="1" applyFill="1" applyBorder="1" applyAlignment="1">
      <alignment horizontal="center" vertical="center"/>
    </xf>
    <xf numFmtId="0" fontId="25" fillId="0" borderId="1" xfId="0" applyFont="1" applyFill="1" applyBorder="1" applyAlignment="1">
      <alignment horizontal="center" vertical="center" wrapText="1"/>
    </xf>
    <xf numFmtId="0" fontId="8" fillId="2" borderId="0" xfId="0" applyFont="1" applyFill="1" applyBorder="1" applyAlignment="1">
      <alignment horizontal="center"/>
    </xf>
    <xf numFmtId="0" fontId="7" fillId="0" borderId="0" xfId="0" applyFont="1" applyFill="1" applyBorder="1" applyAlignment="1">
      <alignment horizontal="center" vertical="center"/>
    </xf>
    <xf numFmtId="2" fontId="15" fillId="0" borderId="0" xfId="0" applyNumberFormat="1" applyFont="1" applyFill="1" applyBorder="1" applyAlignment="1">
      <alignment horizontal="center" vertical="center"/>
    </xf>
    <xf numFmtId="0" fontId="15" fillId="0" borderId="0" xfId="0" applyFont="1" applyFill="1" applyBorder="1" applyAlignment="1">
      <alignment horizontal="center" vertical="center"/>
    </xf>
    <xf numFmtId="4" fontId="15" fillId="0" borderId="0" xfId="0" applyNumberFormat="1" applyFont="1" applyFill="1" applyBorder="1" applyAlignment="1">
      <alignment horizontal="center" vertical="center"/>
    </xf>
    <xf numFmtId="165" fontId="15" fillId="0" borderId="0" xfId="0" applyNumberFormat="1" applyFont="1" applyFill="1" applyBorder="1" applyAlignment="1">
      <alignment horizontal="center" vertical="center"/>
    </xf>
    <xf numFmtId="0" fontId="2" fillId="0" borderId="0" xfId="0" applyFont="1" applyFill="1" applyBorder="1" applyAlignment="1">
      <alignment horizontal="center" vertical="center"/>
    </xf>
    <xf numFmtId="0" fontId="28" fillId="0" borderId="0" xfId="0" applyFont="1" applyFill="1" applyBorder="1" applyAlignment="1">
      <alignment horizontal="left" vertical="center" wrapText="1"/>
    </xf>
    <xf numFmtId="0" fontId="8" fillId="2" borderId="0" xfId="0" applyFont="1" applyFill="1" applyBorder="1" applyAlignment="1">
      <alignment vertical="center"/>
    </xf>
    <xf numFmtId="165" fontId="15" fillId="0" borderId="0" xfId="0" applyNumberFormat="1" applyFont="1" applyFill="1" applyBorder="1" applyAlignment="1">
      <alignment horizontal="center" vertical="top"/>
    </xf>
    <xf numFmtId="0" fontId="1" fillId="2" borderId="5" xfId="0" applyFont="1" applyFill="1" applyBorder="1" applyAlignment="1">
      <alignment horizontal="center" vertical="center" wrapText="1"/>
    </xf>
    <xf numFmtId="0" fontId="0" fillId="2" borderId="5" xfId="0" applyFill="1" applyBorder="1"/>
    <xf numFmtId="0" fontId="8" fillId="2" borderId="5" xfId="0" applyFont="1" applyFill="1" applyBorder="1" applyAlignment="1">
      <alignment vertical="center"/>
    </xf>
    <xf numFmtId="49" fontId="14" fillId="2" borderId="1" xfId="0" applyNumberFormat="1" applyFont="1" applyFill="1" applyBorder="1" applyAlignment="1">
      <alignment horizontal="center" vertical="center" wrapText="1"/>
    </xf>
    <xf numFmtId="49" fontId="14" fillId="2" borderId="1" xfId="0" applyNumberFormat="1" applyFont="1" applyFill="1" applyBorder="1" applyAlignment="1">
      <alignment horizontal="center" vertical="center"/>
    </xf>
    <xf numFmtId="0" fontId="17" fillId="2" borderId="0" xfId="2" applyFont="1" applyFill="1" applyBorder="1" applyAlignment="1">
      <alignment horizontal="center" vertical="center" wrapText="1"/>
    </xf>
    <xf numFmtId="49" fontId="7" fillId="0" borderId="1" xfId="0" applyNumberFormat="1" applyFont="1" applyFill="1" applyBorder="1" applyAlignment="1">
      <alignment horizontal="center" vertical="center"/>
    </xf>
    <xf numFmtId="2" fontId="7" fillId="0" borderId="1" xfId="0" applyNumberFormat="1" applyFont="1" applyFill="1" applyBorder="1" applyAlignment="1">
      <alignment horizontal="center" vertical="top"/>
    </xf>
    <xf numFmtId="2" fontId="7" fillId="0" borderId="1" xfId="0" applyNumberFormat="1" applyFont="1" applyFill="1" applyBorder="1" applyAlignment="1">
      <alignment horizontal="center" vertical="center"/>
    </xf>
    <xf numFmtId="0" fontId="4" fillId="2" borderId="1" xfId="0" applyFont="1" applyFill="1" applyBorder="1" applyAlignment="1">
      <alignment horizontal="center" vertical="center" wrapText="1"/>
    </xf>
    <xf numFmtId="49" fontId="7" fillId="0" borderId="2" xfId="0" applyNumberFormat="1" applyFont="1" applyFill="1" applyBorder="1" applyAlignment="1">
      <alignment horizontal="center" vertical="center"/>
    </xf>
    <xf numFmtId="166" fontId="8" fillId="2" borderId="0" xfId="0" applyNumberFormat="1" applyFont="1" applyFill="1" applyBorder="1" applyAlignment="1"/>
    <xf numFmtId="166" fontId="15" fillId="0" borderId="0" xfId="0" applyNumberFormat="1" applyFont="1" applyFill="1" applyBorder="1" applyAlignment="1">
      <alignment horizontal="center" vertical="center"/>
    </xf>
    <xf numFmtId="166" fontId="0" fillId="2" borderId="0" xfId="0" applyNumberFormat="1" applyFill="1"/>
    <xf numFmtId="166" fontId="8" fillId="2" borderId="0" xfId="0" applyNumberFormat="1" applyFont="1" applyFill="1" applyBorder="1" applyAlignment="1">
      <alignment horizontal="center" vertical="center"/>
    </xf>
    <xf numFmtId="166" fontId="1" fillId="2" borderId="0" xfId="0" applyNumberFormat="1" applyFont="1" applyFill="1" applyBorder="1" applyAlignment="1">
      <alignment horizontal="center" vertical="top"/>
    </xf>
    <xf numFmtId="166" fontId="1" fillId="0" borderId="0" xfId="0" applyNumberFormat="1" applyFont="1" applyFill="1" applyBorder="1"/>
    <xf numFmtId="166" fontId="1" fillId="2" borderId="0" xfId="0" applyNumberFormat="1" applyFont="1" applyFill="1" applyBorder="1" applyAlignment="1">
      <alignment horizontal="center" vertical="center"/>
    </xf>
    <xf numFmtId="166" fontId="0" fillId="2" borderId="0" xfId="0" applyNumberFormat="1" applyFont="1" applyFill="1"/>
    <xf numFmtId="166" fontId="1" fillId="2" borderId="0" xfId="0" applyNumberFormat="1" applyFont="1" applyFill="1" applyBorder="1" applyAlignment="1">
      <alignment horizontal="center" vertical="center" wrapText="1"/>
    </xf>
    <xf numFmtId="166" fontId="0" fillId="2" borderId="0" xfId="0" applyNumberFormat="1" applyFill="1" applyAlignment="1">
      <alignment horizontal="center" vertical="center"/>
    </xf>
    <xf numFmtId="0" fontId="4" fillId="2" borderId="15" xfId="0" applyFont="1" applyFill="1" applyBorder="1" applyAlignment="1">
      <alignment horizontal="center" vertical="center" wrapText="1"/>
    </xf>
    <xf numFmtId="166" fontId="4" fillId="2" borderId="16" xfId="0" applyNumberFormat="1" applyFont="1" applyFill="1" applyBorder="1" applyAlignment="1">
      <alignment horizontal="center" vertical="center" wrapText="1"/>
    </xf>
    <xf numFmtId="4" fontId="25" fillId="2" borderId="15" xfId="0" applyNumberFormat="1" applyFont="1" applyFill="1" applyBorder="1" applyAlignment="1">
      <alignment horizontal="center" vertical="top" wrapText="1"/>
    </xf>
    <xf numFmtId="166" fontId="25" fillId="2" borderId="16" xfId="0" applyNumberFormat="1" applyFont="1" applyFill="1" applyBorder="1" applyAlignment="1">
      <alignment horizontal="center" vertical="top" wrapText="1"/>
    </xf>
    <xf numFmtId="0" fontId="22" fillId="0" borderId="15" xfId="0" applyFont="1" applyFill="1" applyBorder="1" applyAlignment="1">
      <alignment horizontal="center" vertical="center" wrapText="1"/>
    </xf>
    <xf numFmtId="4" fontId="25" fillId="0" borderId="15" xfId="0" applyNumberFormat="1" applyFont="1" applyFill="1" applyBorder="1" applyAlignment="1">
      <alignment horizontal="center" vertical="top" wrapText="1"/>
    </xf>
    <xf numFmtId="166" fontId="24" fillId="2" borderId="17" xfId="0" applyNumberFormat="1" applyFont="1" applyFill="1" applyBorder="1" applyAlignment="1">
      <alignment horizontal="center" vertical="top" wrapText="1"/>
    </xf>
    <xf numFmtId="4" fontId="23" fillId="2" borderId="18" xfId="0" applyNumberFormat="1" applyFont="1" applyFill="1" applyBorder="1" applyAlignment="1">
      <alignment horizontal="center" vertical="center" wrapText="1"/>
    </xf>
    <xf numFmtId="166" fontId="24" fillId="2" borderId="16" xfId="0" applyNumberFormat="1" applyFont="1" applyFill="1" applyBorder="1" applyAlignment="1">
      <alignment horizontal="center" vertical="top" wrapText="1"/>
    </xf>
    <xf numFmtId="4" fontId="24" fillId="2" borderId="15" xfId="0" applyNumberFormat="1" applyFont="1" applyFill="1" applyBorder="1" applyAlignment="1">
      <alignment horizontal="center" vertical="top" wrapText="1"/>
    </xf>
    <xf numFmtId="166" fontId="1" fillId="2" borderId="5" xfId="0" applyNumberFormat="1" applyFont="1" applyFill="1" applyBorder="1" applyAlignment="1">
      <alignment horizontal="center" vertical="center" wrapText="1"/>
    </xf>
    <xf numFmtId="2" fontId="1" fillId="4" borderId="21" xfId="0" applyNumberFormat="1" applyFont="1" applyFill="1" applyBorder="1" applyAlignment="1">
      <alignment horizontal="center" vertical="top" wrapText="1"/>
    </xf>
    <xf numFmtId="165" fontId="6" fillId="0" borderId="0" xfId="0" applyNumberFormat="1" applyFont="1" applyFill="1" applyBorder="1" applyAlignment="1">
      <alignment horizontal="center" vertical="center"/>
    </xf>
    <xf numFmtId="165" fontId="0" fillId="2" borderId="0" xfId="0" applyNumberFormat="1" applyFont="1" applyFill="1"/>
    <xf numFmtId="0" fontId="6" fillId="0" borderId="1" xfId="0" applyFont="1" applyFill="1" applyBorder="1" applyAlignment="1">
      <alignment horizontal="center" vertical="center"/>
    </xf>
    <xf numFmtId="49" fontId="6" fillId="0" borderId="1" xfId="0" applyNumberFormat="1" applyFont="1" applyFill="1" applyBorder="1" applyAlignment="1">
      <alignment horizontal="center" vertical="center"/>
    </xf>
    <xf numFmtId="49" fontId="6" fillId="0" borderId="0" xfId="0" applyNumberFormat="1" applyFont="1" applyFill="1" applyBorder="1" applyAlignment="1">
      <alignment horizontal="center" vertical="center"/>
    </xf>
    <xf numFmtId="0" fontId="0" fillId="2" borderId="0" xfId="0" applyFont="1" applyFill="1" applyAlignment="1">
      <alignment horizontal="center" vertical="center"/>
    </xf>
    <xf numFmtId="0" fontId="0" fillId="2" borderId="0" xfId="0" applyFont="1" applyFill="1"/>
    <xf numFmtId="2" fontId="6" fillId="0" borderId="1" xfId="0" applyNumberFormat="1" applyFont="1" applyFill="1" applyBorder="1" applyAlignment="1">
      <alignment horizontal="center" vertical="center"/>
    </xf>
    <xf numFmtId="0" fontId="6" fillId="0" borderId="0" xfId="0" applyFont="1" applyFill="1" applyBorder="1" applyAlignment="1">
      <alignment horizontal="center" vertical="center"/>
    </xf>
    <xf numFmtId="2" fontId="6" fillId="0" borderId="0" xfId="0" applyNumberFormat="1" applyFont="1" applyFill="1" applyBorder="1" applyAlignment="1">
      <alignment horizontal="center" vertical="center"/>
    </xf>
    <xf numFmtId="0" fontId="0" fillId="0" borderId="0" xfId="0" applyFont="1" applyFill="1"/>
    <xf numFmtId="0" fontId="3" fillId="2" borderId="0" xfId="0" applyFont="1" applyFill="1" applyAlignment="1">
      <alignment horizontal="center" vertical="center"/>
    </xf>
    <xf numFmtId="0" fontId="23" fillId="2" borderId="0" xfId="0" applyFont="1" applyFill="1" applyBorder="1" applyAlignment="1">
      <alignment horizontal="center" vertical="center"/>
    </xf>
    <xf numFmtId="0" fontId="2" fillId="2" borderId="5" xfId="0" applyFont="1" applyFill="1" applyBorder="1" applyAlignment="1">
      <alignment horizontal="center" vertical="center" wrapText="1"/>
    </xf>
    <xf numFmtId="49" fontId="17" fillId="2" borderId="1" xfId="0" applyNumberFormat="1" applyFont="1" applyFill="1" applyBorder="1" applyAlignment="1">
      <alignment horizontal="center" vertical="center" wrapText="1"/>
    </xf>
    <xf numFmtId="49" fontId="2" fillId="2" borderId="0" xfId="0" applyNumberFormat="1" applyFont="1" applyFill="1" applyBorder="1" applyAlignment="1">
      <alignment horizontal="center" vertical="center"/>
    </xf>
    <xf numFmtId="4" fontId="1" fillId="0" borderId="0" xfId="0" applyNumberFormat="1" applyFont="1" applyFill="1" applyBorder="1"/>
    <xf numFmtId="2" fontId="2" fillId="0" borderId="0" xfId="0" applyNumberFormat="1" applyFont="1" applyFill="1" applyBorder="1" applyAlignment="1">
      <alignment horizontal="center" vertical="center"/>
    </xf>
    <xf numFmtId="0" fontId="3" fillId="6" borderId="0" xfId="0" applyFont="1" applyFill="1" applyAlignment="1">
      <alignment horizontal="center" vertical="center"/>
    </xf>
    <xf numFmtId="2" fontId="0" fillId="2" borderId="0" xfId="0" applyNumberFormat="1" applyFont="1" applyFill="1"/>
    <xf numFmtId="0" fontId="8" fillId="2" borderId="0" xfId="0" applyFont="1" applyFill="1" applyBorder="1" applyAlignment="1">
      <alignment horizontal="center"/>
    </xf>
    <xf numFmtId="0" fontId="14" fillId="2" borderId="6" xfId="0" applyFont="1" applyFill="1" applyBorder="1" applyAlignment="1">
      <alignment horizontal="center" vertical="center" wrapText="1"/>
    </xf>
    <xf numFmtId="167" fontId="8" fillId="2" borderId="0" xfId="0" applyNumberFormat="1" applyFont="1" applyFill="1" applyBorder="1" applyAlignment="1"/>
    <xf numFmtId="167" fontId="4" fillId="2" borderId="1" xfId="0" applyNumberFormat="1" applyFont="1" applyFill="1" applyBorder="1" applyAlignment="1">
      <alignment horizontal="center" vertical="center" wrapText="1"/>
    </xf>
    <xf numFmtId="167" fontId="25" fillId="2" borderId="1" xfId="0" applyNumberFormat="1" applyFont="1" applyFill="1" applyBorder="1" applyAlignment="1">
      <alignment horizontal="center" vertical="top" wrapText="1"/>
    </xf>
    <xf numFmtId="167" fontId="15" fillId="0" borderId="0" xfId="0" applyNumberFormat="1" applyFont="1" applyFill="1" applyBorder="1" applyAlignment="1">
      <alignment horizontal="center" vertical="center"/>
    </xf>
    <xf numFmtId="167" fontId="0" fillId="2" borderId="0" xfId="0" applyNumberFormat="1" applyFill="1"/>
    <xf numFmtId="167" fontId="8" fillId="2" borderId="0" xfId="0" applyNumberFormat="1" applyFont="1" applyFill="1" applyBorder="1" applyAlignment="1">
      <alignment horizontal="center" vertical="center"/>
    </xf>
    <xf numFmtId="167" fontId="1" fillId="2" borderId="0" xfId="0" applyNumberFormat="1" applyFont="1" applyFill="1" applyBorder="1" applyAlignment="1">
      <alignment horizontal="center" vertical="center" wrapText="1"/>
    </xf>
    <xf numFmtId="167" fontId="24" fillId="2" borderId="1" xfId="0" applyNumberFormat="1" applyFont="1" applyFill="1" applyBorder="1" applyAlignment="1">
      <alignment horizontal="center" vertical="top" wrapText="1"/>
    </xf>
    <xf numFmtId="167" fontId="0" fillId="2" borderId="0" xfId="0" applyNumberFormat="1" applyFill="1" applyAlignment="1">
      <alignment horizontal="center" vertical="center"/>
    </xf>
    <xf numFmtId="167" fontId="24" fillId="2" borderId="1" xfId="0" applyNumberFormat="1" applyFont="1" applyFill="1" applyBorder="1" applyAlignment="1">
      <alignment horizontal="center" vertical="center" wrapText="1"/>
    </xf>
    <xf numFmtId="167" fontId="15" fillId="3" borderId="1" xfId="0" applyNumberFormat="1" applyFont="1" applyFill="1" applyBorder="1" applyAlignment="1">
      <alignment horizontal="center" vertical="center"/>
    </xf>
    <xf numFmtId="167" fontId="6" fillId="0" borderId="1" xfId="0" applyNumberFormat="1" applyFont="1" applyFill="1" applyBorder="1" applyAlignment="1">
      <alignment horizontal="center" vertical="center"/>
    </xf>
    <xf numFmtId="167" fontId="1" fillId="0" borderId="0" xfId="0" applyNumberFormat="1" applyFont="1" applyFill="1" applyBorder="1"/>
    <xf numFmtId="4" fontId="7" fillId="0" borderId="1" xfId="0" applyNumberFormat="1" applyFont="1" applyFill="1" applyBorder="1" applyAlignment="1">
      <alignment horizontal="center" vertical="center"/>
    </xf>
    <xf numFmtId="166" fontId="3" fillId="0" borderId="0" xfId="0" applyNumberFormat="1" applyFont="1" applyFill="1" applyAlignment="1">
      <alignment horizontal="center" vertical="center"/>
    </xf>
    <xf numFmtId="166" fontId="0" fillId="0" borderId="0" xfId="0" applyNumberFormat="1" applyBorder="1" applyAlignment="1">
      <alignment horizontal="center" vertical="center"/>
    </xf>
    <xf numFmtId="166" fontId="0" fillId="0" borderId="0" xfId="0" applyNumberFormat="1" applyAlignment="1">
      <alignment horizontal="center" vertical="center"/>
    </xf>
    <xf numFmtId="166" fontId="15" fillId="0" borderId="1" xfId="0" applyNumberFormat="1" applyFont="1" applyFill="1" applyBorder="1" applyAlignment="1">
      <alignment horizontal="center" vertical="center"/>
    </xf>
    <xf numFmtId="166" fontId="1" fillId="0" borderId="0" xfId="0" applyNumberFormat="1" applyFont="1" applyFill="1" applyBorder="1" applyAlignment="1">
      <alignment horizontal="center" vertical="center"/>
    </xf>
    <xf numFmtId="4" fontId="2" fillId="0" borderId="0" xfId="0" applyNumberFormat="1" applyFont="1" applyFill="1" applyBorder="1"/>
    <xf numFmtId="4" fontId="3" fillId="2" borderId="0" xfId="0" applyNumberFormat="1" applyFont="1" applyFill="1"/>
    <xf numFmtId="2" fontId="24" fillId="4" borderId="1" xfId="0" applyNumberFormat="1" applyFont="1" applyFill="1" applyBorder="1" applyAlignment="1">
      <alignment horizontal="center" vertical="center" wrapText="1"/>
    </xf>
    <xf numFmtId="2" fontId="16" fillId="4" borderId="1" xfId="0" applyNumberFormat="1" applyFont="1" applyFill="1" applyBorder="1" applyAlignment="1">
      <alignment horizontal="center" vertical="center"/>
    </xf>
    <xf numFmtId="0" fontId="8" fillId="0" borderId="0" xfId="0" applyFont="1" applyFill="1" applyBorder="1" applyAlignment="1">
      <alignment horizontal="center"/>
    </xf>
    <xf numFmtId="2" fontId="8" fillId="0" borderId="0" xfId="0" applyNumberFormat="1" applyFont="1" applyFill="1" applyBorder="1" applyAlignment="1">
      <alignment horizontal="center" vertical="center"/>
    </xf>
    <xf numFmtId="166" fontId="8" fillId="0" borderId="0" xfId="0" applyNumberFormat="1" applyFont="1" applyFill="1" applyBorder="1" applyAlignment="1"/>
    <xf numFmtId="166" fontId="8" fillId="0" borderId="0" xfId="0" applyNumberFormat="1" applyFont="1" applyFill="1" applyBorder="1" applyAlignment="1">
      <alignment horizontal="center" vertical="center"/>
    </xf>
    <xf numFmtId="2" fontId="8" fillId="0" borderId="0" xfId="0" applyNumberFormat="1" applyFont="1" applyFill="1" applyBorder="1" applyAlignment="1"/>
    <xf numFmtId="4" fontId="8" fillId="0" borderId="0" xfId="0" applyNumberFormat="1" applyFont="1" applyFill="1" applyBorder="1" applyAlignment="1"/>
    <xf numFmtId="0" fontId="0" fillId="0" borderId="0" xfId="0" applyFill="1" applyBorder="1"/>
    <xf numFmtId="0" fontId="8" fillId="0" borderId="1" xfId="0" applyFont="1" applyFill="1" applyBorder="1" applyAlignment="1">
      <alignment vertical="center"/>
    </xf>
    <xf numFmtId="0" fontId="5" fillId="0" borderId="0" xfId="0" applyFont="1" applyFill="1"/>
    <xf numFmtId="0" fontId="24" fillId="0" borderId="1" xfId="0" applyFont="1" applyFill="1" applyBorder="1" applyAlignment="1">
      <alignment horizontal="center" vertical="center" wrapText="1"/>
    </xf>
    <xf numFmtId="166" fontId="25" fillId="0" borderId="1" xfId="0" applyNumberFormat="1" applyFont="1" applyFill="1" applyBorder="1" applyAlignment="1">
      <alignment horizontal="center" vertical="center" wrapText="1"/>
    </xf>
    <xf numFmtId="0" fontId="26" fillId="0" borderId="0" xfId="0" applyFont="1" applyFill="1"/>
    <xf numFmtId="0" fontId="6" fillId="0" borderId="1" xfId="0" applyFont="1" applyFill="1" applyBorder="1" applyAlignment="1">
      <alignment vertical="center"/>
    </xf>
    <xf numFmtId="49" fontId="1" fillId="0" borderId="1" xfId="0" applyNumberFormat="1" applyFont="1" applyFill="1" applyBorder="1" applyAlignment="1">
      <alignment horizontal="center" vertical="center"/>
    </xf>
    <xf numFmtId="166" fontId="7" fillId="0" borderId="1" xfId="0" applyNumberFormat="1" applyFont="1" applyFill="1" applyBorder="1" applyAlignment="1">
      <alignment horizontal="center" vertical="center"/>
    </xf>
    <xf numFmtId="49" fontId="1" fillId="0" borderId="0" xfId="0" applyNumberFormat="1" applyFont="1" applyFill="1" applyBorder="1" applyAlignment="1">
      <alignment horizontal="center" vertical="center"/>
    </xf>
    <xf numFmtId="0" fontId="0" fillId="0" borderId="0" xfId="0" applyFill="1" applyAlignment="1">
      <alignment horizontal="center"/>
    </xf>
    <xf numFmtId="0" fontId="0" fillId="0" borderId="0" xfId="0" applyFont="1" applyFill="1" applyAlignment="1">
      <alignment horizontal="center" vertical="center"/>
    </xf>
    <xf numFmtId="2" fontId="0" fillId="0" borderId="0" xfId="0" applyNumberFormat="1" applyFill="1" applyAlignment="1">
      <alignment horizontal="center" vertical="center"/>
    </xf>
    <xf numFmtId="166" fontId="0" fillId="0" borderId="0" xfId="0" applyNumberFormat="1" applyFill="1"/>
    <xf numFmtId="166" fontId="0" fillId="0" borderId="0" xfId="0" applyNumberFormat="1" applyFill="1" applyAlignment="1">
      <alignment horizontal="center" vertical="center"/>
    </xf>
    <xf numFmtId="2" fontId="0" fillId="0" borderId="0" xfId="0" applyNumberFormat="1" applyFill="1"/>
    <xf numFmtId="4" fontId="0" fillId="0" borderId="0" xfId="0" applyNumberFormat="1" applyFill="1"/>
    <xf numFmtId="2" fontId="1" fillId="4" borderId="22" xfId="0" applyNumberFormat="1" applyFont="1" applyFill="1" applyBorder="1" applyAlignment="1">
      <alignment horizontal="center" vertical="center" wrapText="1"/>
    </xf>
    <xf numFmtId="4" fontId="24" fillId="4" borderId="22" xfId="0" applyNumberFormat="1" applyFont="1" applyFill="1" applyBorder="1" applyAlignment="1">
      <alignment horizontal="center" vertical="center" wrapText="1"/>
    </xf>
    <xf numFmtId="2" fontId="7" fillId="4" borderId="22" xfId="0" applyNumberFormat="1" applyFont="1" applyFill="1" applyBorder="1" applyAlignment="1">
      <alignment horizontal="center" vertical="center" wrapText="1"/>
    </xf>
    <xf numFmtId="2" fontId="1" fillId="2" borderId="19" xfId="0" applyNumberFormat="1" applyFont="1" applyFill="1" applyBorder="1" applyAlignment="1">
      <alignment horizontal="center" vertical="top"/>
    </xf>
    <xf numFmtId="4" fontId="8" fillId="0" borderId="0" xfId="0" applyNumberFormat="1" applyFont="1" applyFill="1" applyBorder="1" applyAlignment="1">
      <alignment horizontal="center" vertical="center"/>
    </xf>
    <xf numFmtId="4" fontId="24" fillId="14" borderId="1" xfId="0" applyNumberFormat="1" applyFont="1" applyFill="1" applyBorder="1" applyAlignment="1">
      <alignment horizontal="center" vertical="center"/>
    </xf>
    <xf numFmtId="4" fontId="25" fillId="0" borderId="0" xfId="0" applyNumberFormat="1" applyFont="1" applyFill="1" applyBorder="1" applyAlignment="1">
      <alignment horizontal="center" vertical="center"/>
    </xf>
    <xf numFmtId="4" fontId="8" fillId="0" borderId="0" xfId="0" applyNumberFormat="1" applyFont="1" applyFill="1" applyBorder="1"/>
    <xf numFmtId="4" fontId="36" fillId="0" borderId="0" xfId="0" applyNumberFormat="1" applyFont="1" applyFill="1"/>
    <xf numFmtId="0" fontId="31" fillId="0" borderId="0" xfId="0" applyFont="1" applyFill="1" applyBorder="1" applyAlignment="1">
      <alignment horizontal="center" vertical="top" wrapText="1"/>
    </xf>
    <xf numFmtId="2" fontId="1" fillId="0" borderId="0" xfId="0" applyNumberFormat="1" applyFont="1" applyFill="1" applyBorder="1" applyAlignment="1">
      <alignment horizontal="center"/>
    </xf>
    <xf numFmtId="166" fontId="6" fillId="0" borderId="1" xfId="0" applyNumberFormat="1" applyFont="1" applyFill="1" applyBorder="1" applyAlignment="1">
      <alignment horizontal="center" vertical="center"/>
    </xf>
    <xf numFmtId="166" fontId="39" fillId="0" borderId="6" xfId="1" applyNumberFormat="1" applyFont="1" applyFill="1" applyBorder="1" applyAlignment="1">
      <alignment horizontal="center" vertical="center"/>
    </xf>
    <xf numFmtId="2" fontId="38" fillId="0" borderId="6" xfId="0" applyNumberFormat="1" applyFont="1" applyFill="1" applyBorder="1" applyAlignment="1">
      <alignment horizontal="center" vertical="center"/>
    </xf>
    <xf numFmtId="2" fontId="39" fillId="0" borderId="6" xfId="0" applyNumberFormat="1" applyFont="1" applyFill="1" applyBorder="1" applyAlignment="1">
      <alignment horizontal="center" vertical="center"/>
    </xf>
    <xf numFmtId="165" fontId="30" fillId="2" borderId="19" xfId="7" applyNumberFormat="1" applyFont="1" applyFill="1" applyBorder="1" applyAlignment="1" applyProtection="1">
      <alignment horizontal="center" vertical="center"/>
      <protection locked="0"/>
    </xf>
    <xf numFmtId="166" fontId="39" fillId="0" borderId="5" xfId="1" applyNumberFormat="1" applyFont="1" applyFill="1" applyBorder="1" applyAlignment="1">
      <alignment horizontal="center" vertical="center"/>
    </xf>
    <xf numFmtId="166" fontId="42" fillId="0" borderId="5" xfId="1" applyNumberFormat="1" applyFont="1" applyFill="1" applyBorder="1" applyAlignment="1">
      <alignment horizontal="center" vertical="center"/>
    </xf>
    <xf numFmtId="2" fontId="38" fillId="0" borderId="5" xfId="0" applyNumberFormat="1" applyFont="1" applyFill="1" applyBorder="1" applyAlignment="1">
      <alignment horizontal="center" vertical="center"/>
    </xf>
    <xf numFmtId="166" fontId="25" fillId="0" borderId="5" xfId="0" applyNumberFormat="1" applyFont="1" applyFill="1" applyBorder="1" applyAlignment="1">
      <alignment horizontal="center" vertical="center"/>
    </xf>
    <xf numFmtId="2" fontId="39" fillId="0" borderId="5" xfId="0" applyNumberFormat="1" applyFont="1" applyFill="1" applyBorder="1" applyAlignment="1">
      <alignment horizontal="center" vertical="center"/>
    </xf>
    <xf numFmtId="165" fontId="25" fillId="0" borderId="5" xfId="0" applyNumberFormat="1" applyFont="1" applyFill="1" applyBorder="1" applyAlignment="1">
      <alignment horizontal="center" vertical="center"/>
    </xf>
    <xf numFmtId="49" fontId="14" fillId="0" borderId="1" xfId="0" applyNumberFormat="1" applyFont="1" applyFill="1" applyBorder="1" applyAlignment="1">
      <alignment horizontal="center" vertical="center" wrapText="1"/>
    </xf>
    <xf numFmtId="49" fontId="17" fillId="0" borderId="1" xfId="0" applyNumberFormat="1" applyFont="1" applyFill="1" applyBorder="1" applyAlignment="1">
      <alignment horizontal="center" vertical="center" wrapText="1"/>
    </xf>
    <xf numFmtId="2" fontId="7" fillId="10" borderId="1" xfId="0" applyNumberFormat="1" applyFont="1" applyFill="1" applyBorder="1" applyAlignment="1">
      <alignment horizontal="center" vertical="center"/>
    </xf>
    <xf numFmtId="2" fontId="7" fillId="2" borderId="1" xfId="0" applyNumberFormat="1" applyFont="1" applyFill="1" applyBorder="1" applyAlignment="1">
      <alignment horizontal="center" vertical="center"/>
    </xf>
    <xf numFmtId="4" fontId="39" fillId="2" borderId="6" xfId="0" applyNumberFormat="1" applyFont="1" applyFill="1" applyBorder="1" applyAlignment="1">
      <alignment horizontal="center" vertical="center"/>
    </xf>
    <xf numFmtId="4" fontId="39" fillId="2" borderId="5" xfId="0" applyNumberFormat="1" applyFont="1" applyFill="1" applyBorder="1" applyAlignment="1">
      <alignment horizontal="center" vertical="center"/>
    </xf>
    <xf numFmtId="166" fontId="41" fillId="2" borderId="6" xfId="1" applyNumberFormat="1" applyFont="1" applyFill="1" applyBorder="1" applyAlignment="1">
      <alignment horizontal="center" vertical="center"/>
    </xf>
    <xf numFmtId="166" fontId="7" fillId="2" borderId="6" xfId="0" applyNumberFormat="1" applyFont="1" applyFill="1" applyBorder="1" applyAlignment="1">
      <alignment horizontal="center" vertical="center"/>
    </xf>
    <xf numFmtId="0" fontId="23" fillId="2" borderId="5" xfId="0" applyFont="1" applyFill="1" applyBorder="1" applyAlignment="1">
      <alignment horizontal="center" vertical="center"/>
    </xf>
    <xf numFmtId="0" fontId="8" fillId="2" borderId="5" xfId="0" applyFont="1" applyFill="1" applyBorder="1" applyAlignment="1">
      <alignment horizontal="center" vertical="center"/>
    </xf>
    <xf numFmtId="2" fontId="8" fillId="2" borderId="5" xfId="0" applyNumberFormat="1" applyFont="1" applyFill="1" applyBorder="1" applyAlignment="1">
      <alignment horizontal="center" vertical="center"/>
    </xf>
    <xf numFmtId="166" fontId="8" fillId="2" borderId="5" xfId="0" applyNumberFormat="1" applyFont="1" applyFill="1" applyBorder="1" applyAlignment="1">
      <alignment horizontal="center" vertical="center"/>
    </xf>
    <xf numFmtId="2" fontId="23" fillId="2" borderId="5" xfId="0" applyNumberFormat="1" applyFont="1" applyFill="1" applyBorder="1" applyAlignment="1">
      <alignment horizontal="center" vertical="center"/>
    </xf>
    <xf numFmtId="166" fontId="2" fillId="0" borderId="0" xfId="1" applyNumberFormat="1" applyFont="1" applyFill="1" applyBorder="1" applyAlignment="1">
      <alignment horizontal="center" vertical="center"/>
    </xf>
    <xf numFmtId="166" fontId="1" fillId="0" borderId="0" xfId="1" applyNumberFormat="1" applyFont="1" applyFill="1" applyBorder="1" applyAlignment="1">
      <alignment horizontal="center" vertical="center"/>
    </xf>
    <xf numFmtId="165" fontId="1" fillId="0" borderId="0" xfId="0" applyNumberFormat="1" applyFont="1" applyFill="1" applyBorder="1" applyAlignment="1">
      <alignment horizontal="center" vertical="center"/>
    </xf>
    <xf numFmtId="0" fontId="3" fillId="2" borderId="0" xfId="0" applyFont="1" applyFill="1" applyBorder="1" applyAlignment="1">
      <alignment horizontal="center" vertical="center"/>
    </xf>
    <xf numFmtId="2" fontId="0" fillId="2" borderId="0" xfId="0" applyNumberFormat="1" applyFont="1" applyFill="1" applyAlignment="1">
      <alignment horizontal="center" vertical="center"/>
    </xf>
    <xf numFmtId="2" fontId="3" fillId="2" borderId="0" xfId="0" applyNumberFormat="1" applyFont="1" applyFill="1" applyAlignment="1">
      <alignment horizontal="center" vertical="center"/>
    </xf>
    <xf numFmtId="165" fontId="0" fillId="2" borderId="0" xfId="0" applyNumberFormat="1" applyFill="1" applyAlignment="1">
      <alignment horizontal="center" vertical="center"/>
    </xf>
    <xf numFmtId="0" fontId="0" fillId="6" borderId="0" xfId="0" applyFill="1" applyAlignment="1">
      <alignment horizontal="center" vertical="center"/>
    </xf>
    <xf numFmtId="2" fontId="0" fillId="6" borderId="0" xfId="0" applyNumberFormat="1" applyFill="1" applyAlignment="1">
      <alignment horizontal="center" vertical="center"/>
    </xf>
    <xf numFmtId="49" fontId="14" fillId="2" borderId="6" xfId="0" applyNumberFormat="1" applyFont="1" applyFill="1" applyBorder="1" applyAlignment="1">
      <alignment horizontal="center" vertical="center" wrapText="1"/>
    </xf>
    <xf numFmtId="49" fontId="14" fillId="2" borderId="6" xfId="0" applyNumberFormat="1" applyFont="1" applyFill="1" applyBorder="1" applyAlignment="1">
      <alignment horizontal="center" vertical="center"/>
    </xf>
    <xf numFmtId="49" fontId="17" fillId="2" borderId="6" xfId="0" applyNumberFormat="1" applyFont="1" applyFill="1" applyBorder="1" applyAlignment="1">
      <alignment horizontal="center" vertical="center" wrapText="1"/>
    </xf>
    <xf numFmtId="49" fontId="14" fillId="0" borderId="6" xfId="0" applyNumberFormat="1" applyFont="1" applyFill="1" applyBorder="1" applyAlignment="1">
      <alignment horizontal="center" vertical="center" wrapText="1"/>
    </xf>
    <xf numFmtId="49" fontId="17" fillId="0" borderId="6" xfId="0" applyNumberFormat="1" applyFont="1" applyFill="1" applyBorder="1" applyAlignment="1">
      <alignment horizontal="center" vertical="center" wrapText="1"/>
    </xf>
    <xf numFmtId="2" fontId="23" fillId="2" borderId="0" xfId="0" applyNumberFormat="1" applyFont="1" applyFill="1" applyBorder="1" applyAlignment="1">
      <alignment horizontal="center" vertical="center"/>
    </xf>
    <xf numFmtId="2" fontId="3" fillId="10" borderId="1" xfId="3" applyNumberFormat="1" applyFont="1" applyFill="1" applyBorder="1" applyAlignment="1">
      <alignment horizontal="center" vertical="center"/>
    </xf>
    <xf numFmtId="2" fontId="17" fillId="10" borderId="6" xfId="0" applyNumberFormat="1" applyFont="1" applyFill="1" applyBorder="1" applyAlignment="1">
      <alignment horizontal="center" vertical="center" wrapText="1"/>
    </xf>
    <xf numFmtId="2" fontId="34" fillId="2" borderId="19" xfId="7" applyNumberFormat="1" applyFont="1" applyFill="1" applyBorder="1" applyAlignment="1" applyProtection="1">
      <alignment horizontal="center" vertical="center"/>
      <protection locked="0"/>
    </xf>
    <xf numFmtId="2" fontId="35" fillId="0" borderId="5" xfId="2" applyNumberFormat="1" applyFont="1" applyFill="1" applyBorder="1" applyAlignment="1">
      <alignment horizontal="center" vertical="center"/>
    </xf>
    <xf numFmtId="2" fontId="3" fillId="6" borderId="0" xfId="0" applyNumberFormat="1" applyFont="1" applyFill="1" applyAlignment="1">
      <alignment horizontal="center" vertical="center"/>
    </xf>
    <xf numFmtId="1" fontId="17" fillId="10" borderId="1" xfId="0" applyNumberFormat="1" applyFont="1" applyFill="1" applyBorder="1" applyAlignment="1">
      <alignment horizontal="center" vertical="center" wrapText="1"/>
    </xf>
    <xf numFmtId="165" fontId="15" fillId="0" borderId="1" xfId="0" applyNumberFormat="1" applyFont="1" applyFill="1" applyBorder="1" applyAlignment="1">
      <alignment horizontal="center" vertical="center"/>
    </xf>
    <xf numFmtId="166" fontId="15" fillId="0" borderId="1" xfId="1" applyNumberFormat="1" applyFont="1" applyFill="1" applyBorder="1" applyAlignment="1">
      <alignment horizontal="center" vertical="center"/>
    </xf>
    <xf numFmtId="2" fontId="24" fillId="0" borderId="1" xfId="0" applyNumberFormat="1" applyFont="1" applyFill="1" applyBorder="1" applyAlignment="1">
      <alignment horizontal="center" vertical="center"/>
    </xf>
    <xf numFmtId="2" fontId="31" fillId="0"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1" fillId="0" borderId="1" xfId="0" applyFont="1" applyFill="1" applyBorder="1" applyAlignment="1">
      <alignment horizontal="center" vertical="center"/>
    </xf>
    <xf numFmtId="0" fontId="31" fillId="0" borderId="1" xfId="0" applyFont="1" applyFill="1" applyBorder="1" applyAlignment="1">
      <alignment vertical="center"/>
    </xf>
    <xf numFmtId="166" fontId="6" fillId="0" borderId="0" xfId="0" applyNumberFormat="1" applyFont="1" applyFill="1" applyBorder="1" applyAlignment="1">
      <alignment horizontal="center" vertical="center"/>
    </xf>
    <xf numFmtId="166" fontId="0" fillId="0" borderId="0" xfId="0" applyNumberFormat="1" applyFont="1" applyFill="1"/>
    <xf numFmtId="166" fontId="23" fillId="0" borderId="0" xfId="0" applyNumberFormat="1" applyFont="1" applyFill="1" applyBorder="1" applyAlignment="1"/>
    <xf numFmtId="166" fontId="7" fillId="0" borderId="0" xfId="0" applyNumberFormat="1" applyFont="1" applyFill="1" applyBorder="1" applyAlignment="1">
      <alignment horizontal="center" vertical="center"/>
    </xf>
    <xf numFmtId="166" fontId="2" fillId="0" borderId="0" xfId="0" applyNumberFormat="1" applyFont="1" applyFill="1" applyBorder="1"/>
    <xf numFmtId="166" fontId="3" fillId="0" borderId="0" xfId="0" applyNumberFormat="1" applyFont="1" applyFill="1"/>
    <xf numFmtId="166" fontId="6" fillId="0" borderId="0" xfId="0" applyNumberFormat="1" applyFont="1" applyFill="1" applyBorder="1"/>
    <xf numFmtId="166" fontId="8" fillId="0" borderId="0" xfId="0" applyNumberFormat="1" applyFont="1" applyFill="1" applyBorder="1" applyAlignment="1">
      <alignment horizontal="center"/>
    </xf>
    <xf numFmtId="166" fontId="8" fillId="0" borderId="0" xfId="0" applyNumberFormat="1" applyFont="1" applyFill="1" applyBorder="1" applyAlignment="1">
      <alignment horizontal="center" vertical="top" wrapText="1"/>
    </xf>
    <xf numFmtId="2" fontId="25" fillId="0" borderId="1" xfId="0" applyNumberFormat="1" applyFont="1" applyFill="1" applyBorder="1" applyAlignment="1">
      <alignment horizontal="center" vertical="center" wrapText="1"/>
    </xf>
    <xf numFmtId="0" fontId="31" fillId="0" borderId="1" xfId="0" applyFont="1" applyFill="1" applyBorder="1" applyAlignment="1">
      <alignment horizontal="center" vertical="center" wrapText="1"/>
    </xf>
    <xf numFmtId="166" fontId="31" fillId="0" borderId="1" xfId="0" applyNumberFormat="1" applyFont="1" applyFill="1" applyBorder="1" applyAlignment="1">
      <alignment horizontal="center" vertical="center" wrapText="1"/>
    </xf>
    <xf numFmtId="4" fontId="25" fillId="0" borderId="1" xfId="0" applyNumberFormat="1" applyFont="1" applyFill="1" applyBorder="1" applyAlignment="1">
      <alignment horizontal="center" vertical="center" wrapText="1"/>
    </xf>
    <xf numFmtId="166" fontId="24" fillId="0" borderId="1" xfId="0" applyNumberFormat="1" applyFont="1" applyFill="1" applyBorder="1" applyAlignment="1">
      <alignment horizontal="center" vertical="center" wrapText="1"/>
    </xf>
    <xf numFmtId="4" fontId="24" fillId="0" borderId="1" xfId="0" applyNumberFormat="1" applyFont="1" applyFill="1" applyBorder="1" applyAlignment="1">
      <alignment horizontal="center" vertical="center" wrapText="1"/>
    </xf>
    <xf numFmtId="4" fontId="25" fillId="14" borderId="1" xfId="0" applyNumberFormat="1" applyFont="1" applyFill="1" applyBorder="1" applyAlignment="1">
      <alignment horizontal="center" vertical="center"/>
    </xf>
    <xf numFmtId="0" fontId="16" fillId="0" borderId="1" xfId="0" applyFont="1" applyFill="1" applyBorder="1" applyAlignment="1">
      <alignment horizontal="center" vertical="center"/>
    </xf>
    <xf numFmtId="166" fontId="16" fillId="0" borderId="1" xfId="0" applyNumberFormat="1" applyFont="1" applyFill="1" applyBorder="1" applyAlignment="1">
      <alignment horizontal="center" vertical="center"/>
    </xf>
    <xf numFmtId="4" fontId="37" fillId="14" borderId="1" xfId="0" applyNumberFormat="1" applyFont="1" applyFill="1" applyBorder="1" applyAlignment="1">
      <alignment horizontal="center" vertical="center" wrapText="1"/>
    </xf>
    <xf numFmtId="2" fontId="1" fillId="4"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66" fontId="4" fillId="0" borderId="1" xfId="0" applyNumberFormat="1" applyFont="1" applyFill="1" applyBorder="1" applyAlignment="1">
      <alignment horizontal="center" vertical="center" wrapText="1"/>
    </xf>
    <xf numFmtId="2" fontId="4" fillId="0" borderId="1" xfId="0" applyNumberFormat="1" applyFont="1" applyFill="1" applyBorder="1" applyAlignment="1">
      <alignment horizontal="center" vertical="center" wrapText="1"/>
    </xf>
    <xf numFmtId="0" fontId="22" fillId="0" borderId="1" xfId="0"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166" fontId="22" fillId="0" borderId="1" xfId="0" applyNumberFormat="1" applyFont="1" applyFill="1" applyBorder="1" applyAlignment="1">
      <alignment horizontal="center" vertical="center" wrapText="1"/>
    </xf>
    <xf numFmtId="2" fontId="4" fillId="15" borderId="23" xfId="0" applyNumberFormat="1" applyFont="1" applyFill="1" applyBorder="1" applyAlignment="1">
      <alignment horizontal="center" vertical="top" wrapText="1"/>
    </xf>
    <xf numFmtId="2" fontId="25" fillId="15" borderId="22" xfId="0" applyNumberFormat="1" applyFont="1" applyFill="1" applyBorder="1" applyAlignment="1">
      <alignment horizontal="center" vertical="top" wrapText="1"/>
    </xf>
    <xf numFmtId="166" fontId="4" fillId="5" borderId="24" xfId="0" applyNumberFormat="1" applyFont="1" applyFill="1" applyBorder="1" applyAlignment="1">
      <alignment horizontal="center" vertical="top" wrapText="1"/>
    </xf>
    <xf numFmtId="166" fontId="4" fillId="5" borderId="3" xfId="0" applyNumberFormat="1" applyFont="1" applyFill="1" applyBorder="1" applyAlignment="1">
      <alignment horizontal="center" vertical="center" wrapText="1"/>
    </xf>
    <xf numFmtId="166" fontId="15" fillId="5" borderId="3" xfId="0" applyNumberFormat="1" applyFont="1" applyFill="1" applyBorder="1" applyAlignment="1">
      <alignment horizontal="center" vertical="top" wrapText="1"/>
    </xf>
    <xf numFmtId="166" fontId="7" fillId="2" borderId="3" xfId="0" applyNumberFormat="1" applyFont="1" applyFill="1" applyBorder="1" applyAlignment="1">
      <alignment horizontal="center" vertical="top"/>
    </xf>
    <xf numFmtId="166" fontId="4" fillId="0" borderId="25" xfId="0" applyNumberFormat="1" applyFont="1" applyFill="1" applyBorder="1" applyAlignment="1">
      <alignment horizontal="center" vertical="top" wrapText="1"/>
    </xf>
    <xf numFmtId="0" fontId="1" fillId="2" borderId="15" xfId="0" applyFont="1" applyFill="1" applyBorder="1" applyAlignment="1">
      <alignment horizontal="center" vertical="center" wrapText="1"/>
    </xf>
    <xf numFmtId="0" fontId="23" fillId="2" borderId="18" xfId="0" applyFont="1" applyFill="1" applyBorder="1" applyAlignment="1">
      <alignment horizontal="center" vertical="center" wrapText="1"/>
    </xf>
    <xf numFmtId="0" fontId="1" fillId="3" borderId="15" xfId="0" applyFont="1" applyFill="1" applyBorder="1" applyAlignment="1">
      <alignment horizontal="center" vertical="center"/>
    </xf>
    <xf numFmtId="0" fontId="1" fillId="0" borderId="15" xfId="0" applyFont="1" applyFill="1" applyBorder="1" applyAlignment="1">
      <alignment horizontal="center" vertical="center"/>
    </xf>
    <xf numFmtId="2" fontId="37" fillId="15" borderId="22" xfId="0" applyNumberFormat="1" applyFont="1" applyFill="1" applyBorder="1" applyAlignment="1">
      <alignment horizontal="center" vertical="center" wrapText="1"/>
    </xf>
    <xf numFmtId="2" fontId="14" fillId="0" borderId="1" xfId="0" applyNumberFormat="1" applyFont="1" applyFill="1" applyBorder="1" applyAlignment="1">
      <alignment horizontal="center" vertical="top" wrapText="1"/>
    </xf>
    <xf numFmtId="2" fontId="17" fillId="0" borderId="1" xfId="0" applyNumberFormat="1" applyFont="1" applyFill="1" applyBorder="1" applyAlignment="1">
      <alignment horizontal="center" vertical="top" wrapText="1"/>
    </xf>
    <xf numFmtId="0" fontId="24" fillId="9" borderId="1" xfId="2" applyFont="1" applyFill="1" applyBorder="1" applyAlignment="1">
      <alignment horizontal="center" wrapText="1"/>
    </xf>
    <xf numFmtId="0" fontId="24" fillId="10" borderId="1" xfId="2" applyFont="1" applyFill="1" applyBorder="1" applyAlignment="1">
      <alignment horizontal="center"/>
    </xf>
    <xf numFmtId="0" fontId="17" fillId="8" borderId="1" xfId="2" applyFont="1" applyFill="1" applyBorder="1" applyAlignment="1">
      <alignment horizontal="left" wrapText="1"/>
    </xf>
    <xf numFmtId="0" fontId="7" fillId="10" borderId="1" xfId="2" applyFont="1" applyFill="1" applyBorder="1" applyAlignment="1">
      <alignment horizontal="center"/>
    </xf>
    <xf numFmtId="0" fontId="17" fillId="5" borderId="1" xfId="2" applyFont="1" applyFill="1" applyBorder="1" applyAlignment="1">
      <alignment horizontal="left" wrapText="1"/>
    </xf>
    <xf numFmtId="0" fontId="17" fillId="11" borderId="1" xfId="2" applyFont="1" applyFill="1" applyBorder="1" applyAlignment="1">
      <alignment horizontal="left" wrapText="1"/>
    </xf>
    <xf numFmtId="0" fontId="17" fillId="12" borderId="1" xfId="2" applyFont="1" applyFill="1" applyBorder="1" applyAlignment="1">
      <alignment horizontal="left" wrapText="1"/>
    </xf>
    <xf numFmtId="2" fontId="1" fillId="2" borderId="5" xfId="0" applyNumberFormat="1" applyFont="1" applyFill="1" applyBorder="1" applyAlignment="1">
      <alignment horizontal="center" vertical="center" wrapText="1"/>
    </xf>
    <xf numFmtId="0" fontId="1" fillId="0" borderId="5" xfId="0" applyFont="1" applyFill="1" applyBorder="1" applyAlignment="1">
      <alignment horizontal="center" vertical="center" wrapText="1"/>
    </xf>
    <xf numFmtId="167" fontId="1" fillId="0" borderId="5" xfId="0" applyNumberFormat="1" applyFont="1" applyFill="1" applyBorder="1" applyAlignment="1">
      <alignment horizontal="center" vertical="center" wrapText="1"/>
    </xf>
    <xf numFmtId="166" fontId="1" fillId="0" borderId="5" xfId="0" applyNumberFormat="1" applyFont="1" applyFill="1" applyBorder="1" applyAlignment="1">
      <alignment horizontal="center" vertical="center" wrapText="1"/>
    </xf>
    <xf numFmtId="167" fontId="1" fillId="2" borderId="5" xfId="0" applyNumberFormat="1" applyFont="1" applyFill="1" applyBorder="1" applyAlignment="1">
      <alignment horizontal="center" vertical="center" wrapText="1"/>
    </xf>
    <xf numFmtId="0" fontId="8" fillId="2" borderId="5" xfId="0" applyFont="1" applyFill="1" applyBorder="1" applyAlignment="1">
      <alignment horizontal="center" vertical="top" wrapText="1"/>
    </xf>
    <xf numFmtId="4" fontId="8" fillId="2" borderId="5" xfId="0" applyNumberFormat="1" applyFont="1" applyFill="1" applyBorder="1" applyAlignment="1">
      <alignment horizontal="center" vertical="top" wrapText="1"/>
    </xf>
    <xf numFmtId="167" fontId="8" fillId="2" borderId="5" xfId="0" applyNumberFormat="1" applyFont="1" applyFill="1" applyBorder="1" applyAlignment="1">
      <alignment horizontal="center" vertical="top" wrapText="1"/>
    </xf>
    <xf numFmtId="166" fontId="8" fillId="2" borderId="5" xfId="0" applyNumberFormat="1" applyFont="1" applyFill="1" applyBorder="1" applyAlignment="1">
      <alignment horizontal="center" vertical="top" wrapText="1"/>
    </xf>
    <xf numFmtId="0" fontId="0" fillId="0" borderId="5" xfId="0" applyFill="1" applyBorder="1"/>
    <xf numFmtId="4" fontId="8" fillId="0" borderId="5" xfId="0" applyNumberFormat="1" applyFont="1" applyFill="1" applyBorder="1" applyAlignment="1">
      <alignment vertical="center"/>
    </xf>
    <xf numFmtId="2" fontId="8" fillId="0" borderId="5" xfId="0" applyNumberFormat="1" applyFont="1" applyFill="1" applyBorder="1" applyAlignment="1">
      <alignment horizontal="center" vertical="top" wrapText="1"/>
    </xf>
    <xf numFmtId="166" fontId="23" fillId="0" borderId="5" xfId="0" applyNumberFormat="1" applyFont="1" applyFill="1" applyBorder="1" applyAlignment="1">
      <alignment horizontal="center" vertical="top" wrapText="1"/>
    </xf>
    <xf numFmtId="166" fontId="8" fillId="0" borderId="5" xfId="0" applyNumberFormat="1" applyFont="1" applyFill="1" applyBorder="1" applyAlignment="1">
      <alignment horizontal="center" vertical="top" wrapText="1"/>
    </xf>
    <xf numFmtId="0" fontId="23" fillId="0" borderId="5" xfId="0" applyFont="1" applyFill="1" applyBorder="1" applyAlignment="1">
      <alignment horizontal="center" vertical="top" wrapText="1"/>
    </xf>
    <xf numFmtId="0" fontId="8" fillId="0" borderId="5" xfId="0" applyFont="1" applyFill="1" applyBorder="1" applyAlignment="1">
      <alignment horizontal="center" vertical="top" wrapText="1"/>
    </xf>
    <xf numFmtId="4" fontId="8" fillId="0" borderId="1" xfId="0" applyNumberFormat="1" applyFont="1" applyFill="1" applyBorder="1" applyAlignment="1">
      <alignment horizontal="center" vertical="top"/>
    </xf>
    <xf numFmtId="2" fontId="1" fillId="0" borderId="1" xfId="0" applyNumberFormat="1" applyFont="1" applyFill="1" applyBorder="1" applyAlignment="1">
      <alignment horizontal="center" vertical="center" wrapText="1"/>
    </xf>
    <xf numFmtId="166" fontId="1" fillId="0" borderId="1" xfId="0" applyNumberFormat="1" applyFont="1" applyFill="1" applyBorder="1" applyAlignment="1">
      <alignment horizontal="center" vertical="top"/>
    </xf>
    <xf numFmtId="166" fontId="2" fillId="0" borderId="1" xfId="0" applyNumberFormat="1" applyFont="1" applyFill="1" applyBorder="1" applyAlignment="1">
      <alignment horizontal="center" vertical="top"/>
    </xf>
    <xf numFmtId="166" fontId="1" fillId="0" borderId="1" xfId="0" applyNumberFormat="1" applyFont="1" applyFill="1" applyBorder="1" applyAlignment="1">
      <alignment horizontal="center" vertical="center"/>
    </xf>
    <xf numFmtId="0" fontId="1" fillId="0" borderId="1" xfId="0" applyFont="1" applyFill="1" applyBorder="1" applyAlignment="1">
      <alignment horizontal="center" vertical="top"/>
    </xf>
    <xf numFmtId="2" fontId="1" fillId="4" borderId="1" xfId="0" applyNumberFormat="1" applyFont="1" applyFill="1" applyBorder="1" applyAlignment="1">
      <alignment horizontal="center" vertical="top" wrapText="1"/>
    </xf>
    <xf numFmtId="166" fontId="4" fillId="0" borderId="1" xfId="0" applyNumberFormat="1" applyFont="1" applyFill="1" applyBorder="1" applyAlignment="1">
      <alignment horizontal="center" vertical="top" wrapText="1"/>
    </xf>
    <xf numFmtId="166" fontId="22" fillId="0" borderId="1" xfId="0" applyNumberFormat="1" applyFont="1" applyFill="1" applyBorder="1" applyAlignment="1">
      <alignment horizontal="center" vertical="top" wrapText="1"/>
    </xf>
    <xf numFmtId="0" fontId="23" fillId="0" borderId="1" xfId="0" applyFont="1" applyFill="1" applyBorder="1" applyAlignment="1">
      <alignment horizontal="center" vertical="center" wrapText="1"/>
    </xf>
    <xf numFmtId="0" fontId="24"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2" fontId="31" fillId="0" borderId="1" xfId="0" applyNumberFormat="1" applyFont="1" applyFill="1" applyBorder="1" applyAlignment="1">
      <alignment horizontal="center" vertical="center" wrapText="1"/>
    </xf>
    <xf numFmtId="2" fontId="0" fillId="0" borderId="0" xfId="0" applyNumberFormat="1" applyFont="1" applyFill="1"/>
    <xf numFmtId="2" fontId="1" fillId="0" borderId="1" xfId="0" applyNumberFormat="1" applyFont="1" applyFill="1" applyBorder="1" applyAlignment="1">
      <alignment horizontal="center" vertical="top"/>
    </xf>
    <xf numFmtId="0" fontId="23" fillId="2" borderId="5" xfId="0" applyFont="1" applyFill="1" applyBorder="1" applyAlignment="1">
      <alignment horizontal="center" vertical="top" wrapText="1"/>
    </xf>
    <xf numFmtId="0" fontId="22" fillId="2" borderId="1" xfId="0" applyFont="1" applyFill="1" applyBorder="1" applyAlignment="1">
      <alignment horizontal="center" vertical="center" wrapText="1"/>
    </xf>
    <xf numFmtId="4" fontId="4" fillId="14" borderId="1" xfId="0" applyNumberFormat="1" applyFont="1" applyFill="1" applyBorder="1" applyAlignment="1">
      <alignment horizontal="center" vertical="top" wrapText="1"/>
    </xf>
    <xf numFmtId="0" fontId="14" fillId="2" borderId="1" xfId="0" applyFont="1" applyFill="1" applyBorder="1" applyAlignment="1">
      <alignment horizontal="center" vertical="center" wrapText="1"/>
    </xf>
    <xf numFmtId="0" fontId="14" fillId="2" borderId="1" xfId="0" applyFont="1" applyFill="1" applyBorder="1" applyAlignment="1">
      <alignment horizontal="center" vertical="center"/>
    </xf>
    <xf numFmtId="0" fontId="19" fillId="0" borderId="1" xfId="0" applyFont="1" applyFill="1" applyBorder="1" applyAlignment="1">
      <alignment vertical="center"/>
    </xf>
    <xf numFmtId="0" fontId="19" fillId="0" borderId="1" xfId="0" applyFont="1" applyFill="1" applyBorder="1" applyAlignment="1">
      <alignment vertical="center" wrapText="1"/>
    </xf>
    <xf numFmtId="166" fontId="8" fillId="2" borderId="17" xfId="0" applyNumberFormat="1" applyFont="1" applyFill="1" applyBorder="1" applyAlignment="1">
      <alignment horizontal="center" vertical="center"/>
    </xf>
    <xf numFmtId="166" fontId="1" fillId="2" borderId="27" xfId="0" applyNumberFormat="1" applyFont="1" applyFill="1" applyBorder="1" applyAlignment="1">
      <alignment horizontal="center" vertical="center" wrapText="1"/>
    </xf>
    <xf numFmtId="166" fontId="4" fillId="0" borderId="13" xfId="0" applyNumberFormat="1" applyFont="1" applyFill="1" applyBorder="1" applyAlignment="1">
      <alignment horizontal="center" vertical="top" wrapText="1"/>
    </xf>
    <xf numFmtId="166" fontId="4" fillId="2" borderId="2" xfId="0" applyNumberFormat="1" applyFont="1" applyFill="1" applyBorder="1" applyAlignment="1">
      <alignment horizontal="center" vertical="center" wrapText="1"/>
    </xf>
    <xf numFmtId="166" fontId="24" fillId="2" borderId="2" xfId="0" applyNumberFormat="1" applyFont="1" applyFill="1" applyBorder="1" applyAlignment="1">
      <alignment horizontal="center" vertical="top" wrapText="1"/>
    </xf>
    <xf numFmtId="166" fontId="4" fillId="2" borderId="28" xfId="0" applyNumberFormat="1" applyFont="1" applyFill="1" applyBorder="1" applyAlignment="1">
      <alignment horizontal="center" vertical="center" wrapText="1"/>
    </xf>
    <xf numFmtId="166" fontId="27" fillId="2" borderId="28" xfId="0" applyNumberFormat="1" applyFont="1" applyFill="1" applyBorder="1" applyAlignment="1">
      <alignment horizontal="center" vertical="center" wrapText="1"/>
    </xf>
    <xf numFmtId="166" fontId="7" fillId="2" borderId="28" xfId="0" applyNumberFormat="1" applyFont="1" applyFill="1" applyBorder="1" applyAlignment="1">
      <alignment horizontal="center" vertical="center"/>
    </xf>
    <xf numFmtId="0" fontId="4" fillId="2" borderId="16" xfId="0" applyFont="1" applyFill="1" applyBorder="1" applyAlignment="1">
      <alignment horizontal="center" vertical="center" wrapText="1"/>
    </xf>
    <xf numFmtId="4" fontId="27" fillId="2" borderId="16" xfId="0" applyNumberFormat="1" applyFont="1" applyFill="1" applyBorder="1" applyAlignment="1">
      <alignment horizontal="center" vertical="center" wrapText="1"/>
    </xf>
    <xf numFmtId="166" fontId="5" fillId="0" borderId="28" xfId="0" applyNumberFormat="1" applyFont="1" applyBorder="1" applyAlignment="1">
      <alignment horizontal="center" vertical="center"/>
    </xf>
    <xf numFmtId="166" fontId="26" fillId="0" borderId="28" xfId="0" applyNumberFormat="1" applyFont="1" applyBorder="1" applyAlignment="1">
      <alignment horizontal="center" vertical="center"/>
    </xf>
    <xf numFmtId="166" fontId="0" fillId="3" borderId="28" xfId="0" applyNumberFormat="1" applyFill="1" applyBorder="1" applyAlignment="1">
      <alignment horizontal="center" vertical="center"/>
    </xf>
    <xf numFmtId="166" fontId="0" fillId="0" borderId="28" xfId="0" applyNumberFormat="1" applyFill="1" applyBorder="1" applyAlignment="1">
      <alignment horizontal="center" vertical="center"/>
    </xf>
    <xf numFmtId="0" fontId="22" fillId="2" borderId="16" xfId="0" applyFont="1" applyFill="1" applyBorder="1" applyAlignment="1">
      <alignment horizontal="center" vertical="center" wrapText="1"/>
    </xf>
    <xf numFmtId="0" fontId="24" fillId="2" borderId="16" xfId="0" applyFont="1" applyFill="1" applyBorder="1" applyAlignment="1">
      <alignment horizontal="center" vertical="center" wrapText="1"/>
    </xf>
    <xf numFmtId="0" fontId="7" fillId="3" borderId="16" xfId="0" applyFont="1" applyFill="1" applyBorder="1" applyAlignment="1">
      <alignment horizontal="center" vertical="center"/>
    </xf>
    <xf numFmtId="0" fontId="7" fillId="2" borderId="16" xfId="0" applyFont="1" applyFill="1" applyBorder="1" applyAlignment="1">
      <alignment horizontal="center" vertical="center"/>
    </xf>
    <xf numFmtId="0" fontId="4" fillId="4" borderId="1" xfId="0" applyFont="1" applyFill="1" applyBorder="1" applyAlignment="1">
      <alignment horizontal="center" vertical="top" wrapText="1"/>
    </xf>
    <xf numFmtId="166" fontId="4" fillId="2" borderId="1" xfId="0" applyNumberFormat="1" applyFont="1" applyFill="1" applyBorder="1" applyAlignment="1">
      <alignment horizontal="center" vertical="top" wrapText="1"/>
    </xf>
    <xf numFmtId="165" fontId="37" fillId="15"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4" fontId="22" fillId="2" borderId="1" xfId="0" applyNumberFormat="1" applyFont="1" applyFill="1" applyBorder="1" applyAlignment="1">
      <alignment horizontal="center" vertical="center" wrapText="1"/>
    </xf>
    <xf numFmtId="166" fontId="4" fillId="2" borderId="1" xfId="0" applyNumberFormat="1" applyFont="1" applyFill="1" applyBorder="1" applyAlignment="1">
      <alignment horizontal="center" vertical="center" wrapText="1"/>
    </xf>
    <xf numFmtId="0" fontId="24"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165" fontId="31" fillId="15" borderId="1" xfId="0" applyNumberFormat="1" applyFont="1" applyFill="1" applyBorder="1" applyAlignment="1">
      <alignment horizontal="center" vertical="center" wrapText="1"/>
    </xf>
    <xf numFmtId="0" fontId="31" fillId="4" borderId="1" xfId="0" applyFont="1" applyFill="1" applyBorder="1" applyAlignment="1">
      <alignment horizontal="center" vertical="center" wrapText="1"/>
    </xf>
    <xf numFmtId="4" fontId="24" fillId="2" borderId="1" xfId="0" applyNumberFormat="1" applyFont="1" applyFill="1" applyBorder="1" applyAlignment="1">
      <alignment horizontal="center" vertical="center" wrapText="1"/>
    </xf>
    <xf numFmtId="166" fontId="24" fillId="2"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165" fontId="6" fillId="15" borderId="1" xfId="0" applyNumberFormat="1" applyFont="1" applyFill="1" applyBorder="1" applyAlignment="1">
      <alignment horizontal="center" vertical="center"/>
    </xf>
    <xf numFmtId="0" fontId="6" fillId="4" borderId="1" xfId="0" applyFont="1" applyFill="1" applyBorder="1" applyAlignment="1">
      <alignment horizontal="center" vertical="center"/>
    </xf>
    <xf numFmtId="4" fontId="15" fillId="2" borderId="1" xfId="0" applyNumberFormat="1" applyFont="1" applyFill="1" applyBorder="1" applyAlignment="1">
      <alignment horizontal="center" vertical="center"/>
    </xf>
    <xf numFmtId="166" fontId="15" fillId="3" borderId="1" xfId="0" applyNumberFormat="1" applyFont="1" applyFill="1" applyBorder="1" applyAlignment="1">
      <alignment horizontal="center" vertical="center"/>
    </xf>
    <xf numFmtId="165" fontId="31" fillId="15" borderId="1" xfId="0" applyNumberFormat="1" applyFont="1" applyFill="1" applyBorder="1" applyAlignment="1">
      <alignment horizontal="center" vertical="center"/>
    </xf>
    <xf numFmtId="166" fontId="6" fillId="2" borderId="1" xfId="0" applyNumberFormat="1" applyFont="1" applyFill="1" applyBorder="1" applyAlignment="1">
      <alignment horizontal="center" vertical="center"/>
    </xf>
    <xf numFmtId="4" fontId="6" fillId="0" borderId="1" xfId="0" applyNumberFormat="1" applyFont="1" applyFill="1" applyBorder="1" applyAlignment="1">
      <alignment horizontal="center" vertical="center"/>
    </xf>
    <xf numFmtId="0" fontId="23" fillId="2" borderId="15" xfId="0" applyFont="1" applyFill="1" applyBorder="1" applyAlignment="1">
      <alignment horizontal="center" vertical="center" wrapText="1"/>
    </xf>
    <xf numFmtId="0" fontId="8" fillId="0" borderId="3" xfId="0" applyFont="1" applyFill="1" applyBorder="1" applyAlignment="1">
      <alignment vertical="center"/>
    </xf>
    <xf numFmtId="0" fontId="19" fillId="0" borderId="2" xfId="0" applyFont="1" applyFill="1" applyBorder="1" applyAlignment="1">
      <alignment vertical="center"/>
    </xf>
    <xf numFmtId="0" fontId="19" fillId="0" borderId="3" xfId="0" applyFont="1" applyFill="1" applyBorder="1" applyAlignment="1">
      <alignment vertical="center"/>
    </xf>
    <xf numFmtId="165" fontId="4" fillId="15" borderId="1" xfId="0" applyNumberFormat="1" applyFont="1" applyFill="1" applyBorder="1" applyAlignment="1">
      <alignment horizontal="center" vertical="center" wrapText="1"/>
    </xf>
    <xf numFmtId="0" fontId="1" fillId="2" borderId="1" xfId="0" applyFont="1" applyFill="1" applyBorder="1" applyAlignment="1">
      <alignment horizontal="center" vertical="top"/>
    </xf>
    <xf numFmtId="4" fontId="2" fillId="2" borderId="1" xfId="0" applyNumberFormat="1" applyFont="1" applyFill="1" applyBorder="1" applyAlignment="1">
      <alignment horizontal="center" vertical="top"/>
    </xf>
    <xf numFmtId="167" fontId="1" fillId="2" borderId="1" xfId="0" applyNumberFormat="1" applyFont="1" applyFill="1" applyBorder="1" applyAlignment="1">
      <alignment horizontal="center" vertical="top"/>
    </xf>
    <xf numFmtId="166" fontId="1" fillId="2" borderId="1" xfId="0" applyNumberFormat="1" applyFont="1" applyFill="1" applyBorder="1" applyAlignment="1">
      <alignment horizontal="center" vertical="top"/>
    </xf>
    <xf numFmtId="0" fontId="2" fillId="2" borderId="1" xfId="0" applyFont="1" applyFill="1" applyBorder="1" applyAlignment="1">
      <alignment horizontal="center" vertical="top"/>
    </xf>
    <xf numFmtId="166" fontId="0" fillId="0" borderId="1" xfId="0" applyNumberFormat="1" applyBorder="1" applyAlignment="1">
      <alignment horizontal="center" vertical="center"/>
    </xf>
    <xf numFmtId="165" fontId="4" fillId="15" borderId="1" xfId="0" applyNumberFormat="1" applyFont="1" applyFill="1" applyBorder="1" applyAlignment="1">
      <alignment vertical="center" wrapText="1"/>
    </xf>
    <xf numFmtId="2" fontId="7" fillId="0" borderId="16" xfId="0" applyNumberFormat="1" applyFont="1" applyFill="1" applyBorder="1" applyAlignment="1">
      <alignment horizontal="center" vertical="center"/>
    </xf>
    <xf numFmtId="0" fontId="1" fillId="0" borderId="5"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1" fillId="0" borderId="1" xfId="0" applyFont="1" applyFill="1" applyBorder="1" applyAlignment="1">
      <alignment horizontal="center" vertical="top" wrapText="1"/>
    </xf>
    <xf numFmtId="0" fontId="1" fillId="0" borderId="35" xfId="0" applyFont="1" applyFill="1" applyBorder="1" applyAlignment="1">
      <alignment horizontal="center" vertical="center" wrapText="1"/>
    </xf>
    <xf numFmtId="4" fontId="43" fillId="14" borderId="1" xfId="0" applyNumberFormat="1" applyFont="1" applyFill="1" applyBorder="1" applyAlignment="1">
      <alignment horizontal="center" vertical="center" wrapText="1"/>
    </xf>
    <xf numFmtId="167" fontId="7" fillId="0" borderId="1" xfId="0" applyNumberFormat="1" applyFont="1" applyFill="1" applyBorder="1" applyAlignment="1">
      <alignment horizontal="center" vertical="center"/>
    </xf>
    <xf numFmtId="165" fontId="24" fillId="2" borderId="1" xfId="1" applyNumberFormat="1" applyFont="1" applyFill="1" applyBorder="1" applyAlignment="1">
      <alignment horizontal="center" vertical="center"/>
    </xf>
    <xf numFmtId="0" fontId="8" fillId="2" borderId="0" xfId="0" applyFont="1" applyFill="1" applyBorder="1" applyAlignment="1">
      <alignment horizontal="center" vertical="center"/>
    </xf>
    <xf numFmtId="0" fontId="1" fillId="2" borderId="10" xfId="0" applyFont="1" applyFill="1" applyBorder="1" applyAlignment="1">
      <alignment horizontal="center" vertical="center" wrapText="1"/>
    </xf>
    <xf numFmtId="0" fontId="1" fillId="2" borderId="7" xfId="0" applyFont="1" applyFill="1" applyBorder="1" applyAlignment="1">
      <alignment horizontal="center" vertical="center" wrapText="1"/>
    </xf>
    <xf numFmtId="2" fontId="24" fillId="2" borderId="1" xfId="0" applyNumberFormat="1" applyFont="1" applyFill="1" applyBorder="1" applyAlignment="1">
      <alignment horizontal="center" vertical="top" wrapText="1"/>
    </xf>
    <xf numFmtId="2" fontId="7" fillId="2" borderId="1" xfId="0" applyNumberFormat="1" applyFont="1" applyFill="1" applyBorder="1" applyAlignment="1">
      <alignment horizontal="center" vertical="top"/>
    </xf>
    <xf numFmtId="2" fontId="7" fillId="2" borderId="16" xfId="0" applyNumberFormat="1" applyFont="1" applyFill="1" applyBorder="1" applyAlignment="1">
      <alignment horizontal="center" vertical="top"/>
    </xf>
    <xf numFmtId="2" fontId="7" fillId="2" borderId="16" xfId="0" applyNumberFormat="1" applyFont="1" applyFill="1" applyBorder="1" applyAlignment="1">
      <alignment horizontal="center" vertical="center"/>
    </xf>
    <xf numFmtId="2" fontId="7" fillId="2" borderId="2" xfId="0" applyNumberFormat="1" applyFont="1" applyFill="1" applyBorder="1" applyAlignment="1">
      <alignment horizontal="center" vertical="center"/>
    </xf>
    <xf numFmtId="2" fontId="1" fillId="2" borderId="7" xfId="0" applyNumberFormat="1" applyFont="1" applyFill="1" applyBorder="1" applyAlignment="1">
      <alignment horizontal="center" vertical="center" wrapText="1"/>
    </xf>
    <xf numFmtId="4" fontId="3" fillId="2" borderId="1" xfId="10" applyNumberFormat="1" applyFont="1" applyFill="1" applyBorder="1" applyAlignment="1">
      <alignment horizontal="center"/>
    </xf>
    <xf numFmtId="0" fontId="45" fillId="2" borderId="0" xfId="11" applyFill="1" applyAlignment="1">
      <alignment horizontal="center" vertical="center"/>
    </xf>
    <xf numFmtId="165" fontId="4" fillId="0" borderId="0" xfId="0" applyNumberFormat="1" applyFont="1" applyFill="1" applyBorder="1" applyAlignment="1">
      <alignment horizontal="center" vertical="top" wrapText="1"/>
    </xf>
    <xf numFmtId="2" fontId="7" fillId="0" borderId="22" xfId="0" applyNumberFormat="1" applyFont="1" applyFill="1" applyBorder="1" applyAlignment="1">
      <alignment horizontal="center" vertical="top"/>
    </xf>
    <xf numFmtId="0" fontId="46" fillId="0" borderId="1" xfId="0" applyFont="1" applyFill="1" applyBorder="1" applyAlignment="1">
      <alignment horizontal="center" vertical="center"/>
    </xf>
    <xf numFmtId="2" fontId="46" fillId="0" borderId="15" xfId="0" applyNumberFormat="1" applyFont="1" applyFill="1" applyBorder="1" applyAlignment="1">
      <alignment horizontal="center" vertical="center"/>
    </xf>
    <xf numFmtId="2" fontId="46" fillId="2" borderId="15" xfId="0" applyNumberFormat="1" applyFont="1" applyFill="1" applyBorder="1" applyAlignment="1">
      <alignment horizontal="center" vertical="top" wrapText="1"/>
    </xf>
    <xf numFmtId="2" fontId="46" fillId="0" borderId="15" xfId="0" applyNumberFormat="1" applyFont="1" applyFill="1" applyBorder="1" applyAlignment="1">
      <alignment horizontal="center" vertical="top"/>
    </xf>
    <xf numFmtId="168" fontId="7" fillId="0" borderId="1" xfId="1" applyNumberFormat="1" applyFont="1" applyFill="1" applyBorder="1" applyAlignment="1">
      <alignment horizontal="center" vertical="center"/>
    </xf>
    <xf numFmtId="167" fontId="40" fillId="0" borderId="6" xfId="7" applyNumberFormat="1" applyFont="1" applyFill="1" applyBorder="1" applyAlignment="1" applyProtection="1">
      <alignment horizontal="left" vertical="center"/>
      <protection locked="0"/>
    </xf>
    <xf numFmtId="165" fontId="40" fillId="0" borderId="5" xfId="7" applyNumberFormat="1" applyFont="1" applyFill="1" applyBorder="1" applyAlignment="1" applyProtection="1">
      <alignment horizontal="left" vertical="center" wrapText="1"/>
      <protection locked="0"/>
    </xf>
    <xf numFmtId="0" fontId="1" fillId="2" borderId="0" xfId="0" applyFont="1" applyFill="1" applyBorder="1" applyAlignment="1">
      <alignment horizontal="left" vertical="center" wrapText="1"/>
    </xf>
    <xf numFmtId="0" fontId="17" fillId="18" borderId="2" xfId="2" applyFont="1" applyFill="1" applyBorder="1" applyAlignment="1">
      <alignment horizontal="justify" vertical="top" wrapText="1"/>
    </xf>
    <xf numFmtId="0" fontId="17" fillId="18" borderId="3" xfId="2" applyFont="1" applyFill="1" applyBorder="1" applyAlignment="1">
      <alignment horizontal="justify" vertical="top" wrapText="1"/>
    </xf>
    <xf numFmtId="0" fontId="8" fillId="2" borderId="0" xfId="0" applyFont="1" applyFill="1" applyBorder="1" applyAlignment="1">
      <alignment horizontal="center" vertical="center"/>
    </xf>
    <xf numFmtId="0" fontId="19" fillId="2" borderId="1" xfId="0" applyFont="1" applyFill="1" applyBorder="1" applyAlignment="1">
      <alignment horizontal="center" vertical="center"/>
    </xf>
    <xf numFmtId="0" fontId="14" fillId="2" borderId="1" xfId="0" applyFont="1" applyFill="1" applyBorder="1" applyAlignment="1">
      <alignment horizontal="center" vertical="center" wrapText="1"/>
    </xf>
    <xf numFmtId="0" fontId="14" fillId="2" borderId="1" xfId="0" applyFont="1" applyFill="1" applyBorder="1" applyAlignment="1">
      <alignment horizontal="center" vertical="center"/>
    </xf>
    <xf numFmtId="0" fontId="17" fillId="2"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2" fontId="17" fillId="10" borderId="5" xfId="0" applyNumberFormat="1" applyFont="1" applyFill="1" applyBorder="1" applyAlignment="1">
      <alignment horizontal="center" vertical="center" wrapText="1"/>
    </xf>
    <xf numFmtId="2" fontId="17" fillId="10" borderId="6" xfId="0" applyNumberFormat="1" applyFont="1" applyFill="1" applyBorder="1" applyAlignment="1">
      <alignment horizontal="center" vertical="center" wrapText="1"/>
    </xf>
    <xf numFmtId="2" fontId="14" fillId="0" borderId="5" xfId="0" applyNumberFormat="1" applyFont="1" applyFill="1" applyBorder="1" applyAlignment="1">
      <alignment horizontal="center" vertical="center" wrapText="1"/>
    </xf>
    <xf numFmtId="2" fontId="14" fillId="0" borderId="6" xfId="0" applyNumberFormat="1" applyFont="1" applyFill="1" applyBorder="1" applyAlignment="1">
      <alignment horizontal="center" vertical="center" wrapText="1"/>
    </xf>
    <xf numFmtId="165" fontId="18" fillId="0" borderId="1" xfId="0" applyNumberFormat="1" applyFont="1" applyFill="1" applyBorder="1" applyAlignment="1">
      <alignment horizontal="center" vertical="center" wrapText="1"/>
    </xf>
    <xf numFmtId="0" fontId="4" fillId="2" borderId="12" xfId="0" applyFont="1" applyFill="1" applyBorder="1" applyAlignment="1">
      <alignment horizontal="center" vertical="top" wrapText="1"/>
    </xf>
    <xf numFmtId="0" fontId="4" fillId="2" borderId="13" xfId="0" applyFont="1" applyFill="1" applyBorder="1" applyAlignment="1">
      <alignment horizontal="center" vertical="top" wrapText="1"/>
    </xf>
    <xf numFmtId="0" fontId="4" fillId="2" borderId="14" xfId="0" applyFont="1" applyFill="1" applyBorder="1" applyAlignment="1">
      <alignment horizontal="center" vertical="top" wrapText="1"/>
    </xf>
    <xf numFmtId="0" fontId="4" fillId="0" borderId="12" xfId="0" applyFont="1" applyFill="1" applyBorder="1" applyAlignment="1">
      <alignment horizontal="center" vertical="top" wrapText="1"/>
    </xf>
    <xf numFmtId="0" fontId="4" fillId="0" borderId="13" xfId="0" applyFont="1" applyFill="1" applyBorder="1" applyAlignment="1">
      <alignment horizontal="center" vertical="top" wrapText="1"/>
    </xf>
    <xf numFmtId="0" fontId="4" fillId="0" borderId="14" xfId="0" applyFont="1" applyFill="1" applyBorder="1" applyAlignment="1">
      <alignment horizontal="center" vertical="top" wrapText="1"/>
    </xf>
    <xf numFmtId="0" fontId="19" fillId="2" borderId="32" xfId="0" applyFont="1" applyFill="1" applyBorder="1" applyAlignment="1">
      <alignment horizontal="center" vertical="center" wrapText="1"/>
    </xf>
    <xf numFmtId="0" fontId="19" fillId="2" borderId="33" xfId="0" applyFont="1" applyFill="1" applyBorder="1" applyAlignment="1">
      <alignment horizontal="center" vertical="center" wrapText="1"/>
    </xf>
    <xf numFmtId="0" fontId="19" fillId="2" borderId="34" xfId="0" applyFont="1" applyFill="1" applyBorder="1" applyAlignment="1">
      <alignment horizontal="center" vertical="center" wrapText="1"/>
    </xf>
    <xf numFmtId="0" fontId="4" fillId="0" borderId="20" xfId="0" applyFont="1" applyFill="1" applyBorder="1" applyAlignment="1">
      <alignment horizontal="center" vertical="top" wrapText="1"/>
    </xf>
    <xf numFmtId="0" fontId="4" fillId="0" borderId="29" xfId="0" applyFont="1" applyFill="1" applyBorder="1" applyAlignment="1">
      <alignment horizontal="center" vertical="top" wrapText="1"/>
    </xf>
    <xf numFmtId="0" fontId="4" fillId="0" borderId="26" xfId="0" applyFont="1" applyFill="1" applyBorder="1" applyAlignment="1">
      <alignment horizontal="center" vertical="top" wrapText="1"/>
    </xf>
    <xf numFmtId="0" fontId="1" fillId="2" borderId="10" xfId="0" applyFont="1" applyFill="1" applyBorder="1" applyAlignment="1">
      <alignment horizontal="center" vertical="top"/>
    </xf>
    <xf numFmtId="0" fontId="1" fillId="2" borderId="0" xfId="0" applyFont="1" applyFill="1" applyBorder="1" applyAlignment="1">
      <alignment horizontal="center" vertical="top"/>
    </xf>
    <xf numFmtId="0" fontId="1" fillId="2" borderId="11" xfId="0" applyFont="1" applyFill="1" applyBorder="1" applyAlignment="1">
      <alignment horizontal="center" vertical="top"/>
    </xf>
    <xf numFmtId="0" fontId="8" fillId="2" borderId="8"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30" xfId="0" applyFont="1" applyFill="1" applyBorder="1" applyAlignment="1">
      <alignment horizontal="center" vertical="center"/>
    </xf>
    <xf numFmtId="0" fontId="1" fillId="2" borderId="10"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19" xfId="0"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0" borderId="5"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6" xfId="0" applyFont="1" applyFill="1" applyBorder="1" applyAlignment="1">
      <alignment horizontal="center" vertical="center"/>
    </xf>
    <xf numFmtId="0" fontId="22" fillId="3" borderId="1" xfId="0" applyFont="1" applyFill="1" applyBorder="1" applyAlignment="1">
      <alignment horizontal="center" vertical="top" wrapText="1"/>
    </xf>
    <xf numFmtId="0" fontId="4" fillId="3" borderId="1" xfId="0" applyFont="1" applyFill="1" applyBorder="1" applyAlignment="1">
      <alignment horizontal="center" vertical="top" wrapText="1"/>
    </xf>
    <xf numFmtId="0" fontId="6" fillId="0" borderId="0" xfId="0" applyFont="1" applyFill="1" applyBorder="1" applyAlignment="1">
      <alignment horizontal="left" vertical="center" wrapText="1"/>
    </xf>
    <xf numFmtId="0" fontId="4" fillId="0" borderId="1" xfId="0" applyFont="1" applyFill="1" applyBorder="1" applyAlignment="1">
      <alignment horizontal="center" vertical="top" wrapText="1"/>
    </xf>
    <xf numFmtId="0" fontId="1" fillId="0" borderId="1" xfId="0" applyFont="1" applyFill="1" applyBorder="1" applyAlignment="1">
      <alignment horizontal="center" vertical="center"/>
    </xf>
    <xf numFmtId="0" fontId="1" fillId="0" borderId="5"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1" xfId="0" applyFont="1" applyFill="1" applyBorder="1" applyAlignment="1">
      <alignment horizontal="center" vertical="top"/>
    </xf>
    <xf numFmtId="0" fontId="22" fillId="0" borderId="1" xfId="0" applyFont="1" applyFill="1" applyBorder="1" applyAlignment="1">
      <alignment horizontal="center" vertical="top" wrapText="1"/>
    </xf>
    <xf numFmtId="0" fontId="8" fillId="0" borderId="0" xfId="0" applyFont="1" applyFill="1" applyBorder="1" applyAlignment="1">
      <alignment horizontal="center"/>
    </xf>
    <xf numFmtId="2" fontId="8" fillId="0" borderId="5" xfId="0" applyNumberFormat="1" applyFont="1" applyFill="1" applyBorder="1" applyAlignment="1">
      <alignment horizontal="center" vertical="top" wrapText="1"/>
    </xf>
    <xf numFmtId="0" fontId="8" fillId="0" borderId="5" xfId="0" applyFont="1" applyFill="1" applyBorder="1" applyAlignment="1">
      <alignment horizontal="center" vertical="top" wrapText="1"/>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8" fillId="2" borderId="0" xfId="0" applyFont="1" applyFill="1" applyBorder="1" applyAlignment="1">
      <alignment horizontal="center"/>
    </xf>
    <xf numFmtId="0" fontId="19" fillId="2" borderId="1" xfId="0" applyFont="1" applyFill="1" applyBorder="1" applyAlignment="1">
      <alignment horizontal="center" vertical="center" wrapText="1"/>
    </xf>
    <xf numFmtId="0" fontId="4" fillId="2" borderId="1" xfId="0" applyFont="1" applyFill="1" applyBorder="1" applyAlignment="1">
      <alignment horizontal="center" vertical="top" wrapText="1"/>
    </xf>
    <xf numFmtId="0" fontId="1" fillId="2" borderId="6"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6" xfId="0" applyFont="1" applyFill="1" applyBorder="1" applyAlignment="1">
      <alignment horizontal="center" vertical="center"/>
    </xf>
    <xf numFmtId="0" fontId="1" fillId="2" borderId="1" xfId="0" applyFont="1" applyFill="1" applyBorder="1" applyAlignment="1">
      <alignment horizontal="center" vertical="center"/>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11" fillId="11" borderId="1" xfId="0" applyFont="1" applyFill="1" applyBorder="1" applyAlignment="1">
      <alignment vertical="top" wrapText="1"/>
    </xf>
    <xf numFmtId="167" fontId="7" fillId="19" borderId="1" xfId="0" applyNumberFormat="1" applyFont="1" applyFill="1" applyBorder="1" applyAlignment="1">
      <alignment horizontal="center" vertical="center"/>
    </xf>
  </cellXfs>
  <cellStyles count="12">
    <cellStyle name="xl24" xfId="5"/>
    <cellStyle name="xl28" xfId="9"/>
    <cellStyle name="xl37" xfId="6"/>
    <cellStyle name="xl38" xfId="8"/>
    <cellStyle name="xl64" xfId="4"/>
    <cellStyle name="Денежный 2" xfId="7"/>
    <cellStyle name="Нейтральный" xfId="10" builtinId="28"/>
    <cellStyle name="Обычный" xfId="0" builtinId="0"/>
    <cellStyle name="Обычный 2" xfId="2"/>
    <cellStyle name="Плохой" xfId="11" builtinId="27"/>
    <cellStyle name="Процентный" xfId="1" builtinId="5"/>
    <cellStyle name="Процентный 2" xfId="3"/>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tabColor theme="4"/>
  </sheetPr>
  <dimension ref="A1:S20"/>
  <sheetViews>
    <sheetView tabSelected="1" topLeftCell="A3" zoomScale="80" zoomScaleNormal="80" zoomScaleSheetLayoutView="82" zoomScalePageLayoutView="60" workbookViewId="0">
      <pane xSplit="3" ySplit="2" topLeftCell="D5" activePane="bottomRight" state="frozen"/>
      <selection activeCell="A3" sqref="A3"/>
      <selection pane="topRight" activeCell="E3" sqref="E3"/>
      <selection pane="bottomLeft" activeCell="A6" sqref="A6"/>
      <selection pane="bottomRight" activeCell="B24" sqref="B24"/>
    </sheetView>
  </sheetViews>
  <sheetFormatPr defaultRowHeight="15"/>
  <cols>
    <col min="1" max="1" width="6.140625" style="27" customWidth="1"/>
    <col min="2" max="2" width="63.7109375" style="2" customWidth="1"/>
    <col min="3" max="3" width="13" style="105" customWidth="1"/>
    <col min="4" max="4" width="18.7109375" style="112" customWidth="1"/>
    <col min="5" max="5" width="18.7109375" style="204" customWidth="1"/>
    <col min="6" max="6" width="14.7109375" style="216" customWidth="1"/>
    <col min="7" max="7" width="18.7109375" style="205" customWidth="1"/>
    <col min="8" max="8" width="15.42578125" style="201" customWidth="1"/>
    <col min="9" max="9" width="18.7109375" style="81" customWidth="1"/>
    <col min="10" max="10" width="19.85546875" style="202" customWidth="1"/>
    <col min="11" max="11" width="21.85546875" style="203" customWidth="1"/>
    <col min="12" max="12" width="18.7109375" style="46" customWidth="1"/>
    <col min="13" max="13" width="20.28515625" style="203" customWidth="1"/>
    <col min="14" max="14" width="18.7109375" style="11" customWidth="1"/>
  </cols>
  <sheetData>
    <row r="1" spans="1:19" s="1" customFormat="1" ht="18.75" hidden="1" customHeight="1">
      <c r="A1" s="25" t="s">
        <v>31</v>
      </c>
      <c r="B1" s="12"/>
      <c r="C1" s="106"/>
      <c r="D1" s="106"/>
      <c r="E1" s="25"/>
      <c r="F1" s="211"/>
      <c r="G1" s="25"/>
      <c r="H1" s="393"/>
      <c r="I1" s="393"/>
      <c r="J1" s="393"/>
      <c r="K1" s="393"/>
      <c r="L1" s="393"/>
      <c r="M1" s="25"/>
      <c r="N1" s="114"/>
    </row>
    <row r="2" spans="1:19" ht="21" hidden="1" customHeight="1">
      <c r="A2" s="61" t="s">
        <v>27</v>
      </c>
      <c r="B2" s="62"/>
      <c r="C2" s="107" t="s">
        <v>0</v>
      </c>
      <c r="D2" s="192"/>
      <c r="E2" s="193"/>
      <c r="F2" s="196"/>
      <c r="G2" s="193"/>
      <c r="H2" s="194" t="s">
        <v>6</v>
      </c>
      <c r="I2" s="195"/>
      <c r="J2" s="196"/>
      <c r="K2" s="193"/>
      <c r="L2" s="194"/>
      <c r="M2" s="25"/>
      <c r="N2" s="59"/>
    </row>
    <row r="3" spans="1:19" ht="31.5" customHeight="1">
      <c r="A3" s="394" t="s">
        <v>202</v>
      </c>
      <c r="B3" s="394"/>
      <c r="C3" s="394"/>
      <c r="D3" s="394"/>
      <c r="E3" s="394"/>
      <c r="F3" s="394"/>
      <c r="G3" s="394"/>
      <c r="H3" s="394"/>
      <c r="I3" s="394"/>
      <c r="J3" s="394"/>
      <c r="K3" s="394"/>
      <c r="L3" s="394"/>
      <c r="M3" s="394"/>
      <c r="N3" s="59"/>
    </row>
    <row r="4" spans="1:19" ht="23.25" customHeight="1">
      <c r="A4" s="395" t="s">
        <v>88</v>
      </c>
      <c r="B4" s="396" t="s">
        <v>8</v>
      </c>
      <c r="C4" s="397" t="s">
        <v>0</v>
      </c>
      <c r="D4" s="395" t="s">
        <v>85</v>
      </c>
      <c r="E4" s="398" t="s">
        <v>128</v>
      </c>
      <c r="F4" s="399" t="s">
        <v>87</v>
      </c>
      <c r="G4" s="401" t="s">
        <v>84</v>
      </c>
      <c r="H4" s="403" t="s">
        <v>132</v>
      </c>
      <c r="I4" s="403"/>
      <c r="J4" s="403"/>
      <c r="K4" s="403"/>
      <c r="L4" s="403"/>
      <c r="M4" s="403"/>
      <c r="N4" s="59"/>
    </row>
    <row r="5" spans="1:19" s="3" customFormat="1" ht="106.5" customHeight="1">
      <c r="A5" s="395"/>
      <c r="B5" s="396"/>
      <c r="C5" s="397"/>
      <c r="D5" s="395"/>
      <c r="E5" s="398"/>
      <c r="F5" s="400"/>
      <c r="G5" s="402"/>
      <c r="H5" s="264" t="s">
        <v>133</v>
      </c>
      <c r="I5" s="265" t="s">
        <v>129</v>
      </c>
      <c r="J5" s="265" t="s">
        <v>125</v>
      </c>
      <c r="K5" s="265" t="s">
        <v>130</v>
      </c>
      <c r="L5" s="264" t="s">
        <v>93</v>
      </c>
      <c r="M5" s="265" t="s">
        <v>131</v>
      </c>
      <c r="N5" s="381"/>
      <c r="O5" s="147"/>
      <c r="P5" s="147"/>
      <c r="Q5" s="147"/>
      <c r="R5" s="147"/>
      <c r="S5" s="147"/>
    </row>
    <row r="6" spans="1:19" s="3" customFormat="1" ht="21.75" customHeight="1">
      <c r="A6" s="64">
        <v>1</v>
      </c>
      <c r="B6" s="65">
        <v>2</v>
      </c>
      <c r="C6" s="108">
        <v>3</v>
      </c>
      <c r="D6" s="307">
        <v>4</v>
      </c>
      <c r="E6" s="184">
        <v>5</v>
      </c>
      <c r="F6" s="217">
        <v>6</v>
      </c>
      <c r="G6" s="184">
        <v>7</v>
      </c>
      <c r="H6" s="184">
        <v>8</v>
      </c>
      <c r="I6" s="184">
        <v>9</v>
      </c>
      <c r="J6" s="185">
        <v>10</v>
      </c>
      <c r="K6" s="185">
        <v>11</v>
      </c>
      <c r="L6" s="184">
        <v>12</v>
      </c>
      <c r="M6" s="184">
        <v>13</v>
      </c>
      <c r="N6" s="381"/>
      <c r="O6" s="147"/>
      <c r="P6" s="147"/>
      <c r="Q6" s="147"/>
      <c r="R6" s="147"/>
      <c r="S6" s="147"/>
    </row>
    <row r="7" spans="1:19" s="3" customFormat="1" ht="21.75" customHeight="1">
      <c r="A7" s="224"/>
      <c r="B7" s="225" t="s">
        <v>126</v>
      </c>
      <c r="C7" s="225"/>
      <c r="D7" s="220">
        <f>AVERAGE(D9:D9)</f>
        <v>64.328000000000003</v>
      </c>
      <c r="E7" s="219"/>
      <c r="F7" s="186"/>
      <c r="G7" s="220">
        <f>AVERAGE(G9:G9)</f>
        <v>2.9240000000000004</v>
      </c>
      <c r="H7" s="220">
        <f>AVERAGE(H9:H9)</f>
        <v>0.8</v>
      </c>
      <c r="I7" s="133"/>
      <c r="J7" s="220">
        <f>AVERAGE(J9:J9)</f>
        <v>1.6240000000000001</v>
      </c>
      <c r="K7" s="218"/>
      <c r="L7" s="220">
        <f>AVERAGE(L9:L9)</f>
        <v>0.5</v>
      </c>
      <c r="M7" s="218"/>
      <c r="N7" s="381"/>
      <c r="O7" s="147"/>
      <c r="P7" s="147"/>
      <c r="Q7" s="147"/>
      <c r="R7" s="147"/>
      <c r="S7" s="147"/>
    </row>
    <row r="8" spans="1:19" s="3" customFormat="1" ht="21.75" customHeight="1">
      <c r="A8" s="224"/>
      <c r="B8" s="225" t="s">
        <v>197</v>
      </c>
      <c r="C8" s="225"/>
      <c r="D8" s="369">
        <f>(100+D7)/2</f>
        <v>82.164000000000001</v>
      </c>
      <c r="E8" s="219"/>
      <c r="F8" s="186"/>
      <c r="G8" s="220">
        <f>(5+G7)/2</f>
        <v>3.9620000000000002</v>
      </c>
      <c r="H8" s="221">
        <f>(1+H7)/2</f>
        <v>0.9</v>
      </c>
      <c r="I8" s="133"/>
      <c r="J8" s="220">
        <f>(3.5+J7)/2</f>
        <v>2.5620000000000003</v>
      </c>
      <c r="K8" s="218"/>
      <c r="L8" s="220">
        <f>(0.5+L7)/2</f>
        <v>0.5</v>
      </c>
      <c r="M8" s="218"/>
      <c r="N8" s="381"/>
      <c r="O8" s="147"/>
      <c r="P8" s="147"/>
      <c r="Q8" s="147"/>
      <c r="R8" s="147"/>
      <c r="S8" s="147"/>
    </row>
    <row r="9" spans="1:19" s="3" customFormat="1" ht="34.5" customHeight="1">
      <c r="A9" s="43">
        <v>2</v>
      </c>
      <c r="B9" s="459" t="s">
        <v>157</v>
      </c>
      <c r="C9" s="67" t="s">
        <v>3</v>
      </c>
      <c r="D9" s="387">
        <f t="shared" ref="D9" si="0">G9*F9/5*100</f>
        <v>64.328000000000003</v>
      </c>
      <c r="E9" s="379">
        <f>D9/D8*100-100</f>
        <v>-21.707803904386353</v>
      </c>
      <c r="F9" s="212">
        <v>1.1000000000000001</v>
      </c>
      <c r="G9" s="69">
        <f>H9+J9+L9</f>
        <v>2.9240000000000004</v>
      </c>
      <c r="H9" s="382">
        <f>доходы!E9</f>
        <v>0.8</v>
      </c>
      <c r="I9" s="368">
        <f>H9/H8*100-100</f>
        <v>-11.1111111111111</v>
      </c>
      <c r="J9" s="69">
        <f>'расходы, закупки'!E10</f>
        <v>1.6240000000000001</v>
      </c>
      <c r="K9" s="460">
        <f>J9/J8*100-100</f>
        <v>-36.612021857923501</v>
      </c>
      <c r="L9" s="69">
        <v>0.5</v>
      </c>
      <c r="M9" s="153">
        <f>L9/L8*100-100</f>
        <v>0</v>
      </c>
      <c r="N9" s="60"/>
      <c r="O9" s="147"/>
      <c r="P9" s="147"/>
      <c r="Q9" s="147"/>
      <c r="R9" s="147"/>
      <c r="S9" s="147"/>
    </row>
    <row r="10" spans="1:19" s="38" customFormat="1" ht="35.25" hidden="1" customHeight="1">
      <c r="A10" s="206"/>
      <c r="B10" s="207"/>
      <c r="C10" s="208"/>
      <c r="D10" s="115"/>
      <c r="E10" s="209"/>
      <c r="F10" s="213"/>
      <c r="G10" s="209"/>
      <c r="H10" s="209"/>
      <c r="I10" s="209"/>
      <c r="J10" s="210"/>
      <c r="K10" s="210"/>
      <c r="L10" s="209"/>
      <c r="M10" s="209"/>
      <c r="N10" s="56"/>
    </row>
    <row r="11" spans="1:19" s="38" customFormat="1" ht="20.25" hidden="1" customHeight="1">
      <c r="A11" s="388" t="s">
        <v>126</v>
      </c>
      <c r="B11" s="388"/>
      <c r="C11" s="388"/>
      <c r="D11" s="174">
        <f>SUM(D10:D10)/31</f>
        <v>0</v>
      </c>
      <c r="E11" s="190"/>
      <c r="F11" s="214"/>
      <c r="G11" s="188">
        <f>SUM(G10:G10)/31</f>
        <v>0</v>
      </c>
      <c r="H11" s="175">
        <f>SUM(H10:H10)/31</f>
        <v>0</v>
      </c>
      <c r="I11" s="191"/>
      <c r="J11" s="176">
        <f>SUM(J10:J10)/31</f>
        <v>0</v>
      </c>
      <c r="K11" s="191"/>
      <c r="L11" s="176">
        <f>SUM(L10:L10)/31</f>
        <v>0</v>
      </c>
      <c r="M11" s="177"/>
      <c r="N11" s="56"/>
    </row>
    <row r="12" spans="1:19" s="38" customFormat="1" ht="36.75" hidden="1" customHeight="1">
      <c r="A12" s="389" t="s">
        <v>127</v>
      </c>
      <c r="B12" s="389"/>
      <c r="C12" s="389"/>
      <c r="D12" s="178">
        <f>(100%+D11)/2</f>
        <v>0.5</v>
      </c>
      <c r="E12" s="179"/>
      <c r="F12" s="215"/>
      <c r="G12" s="189">
        <f>(5+G11)/2</f>
        <v>2.5</v>
      </c>
      <c r="H12" s="180">
        <f>(1+H11)/2</f>
        <v>0.5</v>
      </c>
      <c r="I12" s="181"/>
      <c r="J12" s="182">
        <f>(3.5+J11)/2</f>
        <v>1.75</v>
      </c>
      <c r="K12" s="183"/>
      <c r="L12" s="182">
        <f>(0.5+L11)/2</f>
        <v>0.25</v>
      </c>
      <c r="M12" s="183"/>
      <c r="N12" s="56"/>
    </row>
    <row r="13" spans="1:19" ht="23.25" customHeight="1">
      <c r="A13" s="390"/>
      <c r="B13" s="390"/>
      <c r="C13" s="109"/>
      <c r="D13" s="197"/>
      <c r="E13" s="198"/>
      <c r="F13" s="111"/>
      <c r="G13" s="20"/>
      <c r="H13" s="20"/>
      <c r="I13" s="134"/>
      <c r="J13" s="111"/>
      <c r="K13" s="199"/>
      <c r="L13" s="20"/>
      <c r="M13" s="199"/>
      <c r="N13" s="14"/>
    </row>
    <row r="14" spans="1:19" ht="15" customHeight="1">
      <c r="B14" s="266" t="s">
        <v>136</v>
      </c>
      <c r="C14" s="267" t="s">
        <v>134</v>
      </c>
      <c r="D14" s="200"/>
      <c r="E14" s="27"/>
      <c r="F14" s="202"/>
      <c r="G14" s="46"/>
    </row>
    <row r="15" spans="1:19">
      <c r="B15" s="268" t="s">
        <v>137</v>
      </c>
      <c r="C15" s="269" t="s">
        <v>140</v>
      </c>
      <c r="D15" s="200"/>
      <c r="E15" s="380"/>
      <c r="F15" s="202"/>
      <c r="G15" s="46"/>
    </row>
    <row r="16" spans="1:19">
      <c r="B16" s="270" t="s">
        <v>138</v>
      </c>
      <c r="C16" s="269" t="s">
        <v>141</v>
      </c>
      <c r="D16" s="200"/>
      <c r="E16" s="27"/>
      <c r="F16" s="202"/>
      <c r="G16" s="46"/>
    </row>
    <row r="17" spans="1:14">
      <c r="B17" s="271" t="s">
        <v>139</v>
      </c>
      <c r="C17" s="269" t="s">
        <v>142</v>
      </c>
      <c r="D17" s="200"/>
      <c r="E17" s="27"/>
      <c r="F17" s="202"/>
      <c r="G17" s="46"/>
    </row>
    <row r="18" spans="1:14">
      <c r="B18" s="272" t="s">
        <v>144</v>
      </c>
      <c r="C18" s="269" t="s">
        <v>143</v>
      </c>
      <c r="D18" s="200"/>
      <c r="E18" s="27"/>
      <c r="F18" s="202"/>
      <c r="G18" s="46"/>
    </row>
    <row r="19" spans="1:14" s="113" customFormat="1" ht="27.75" customHeight="1">
      <c r="A19" s="27"/>
      <c r="B19" s="391" t="s">
        <v>135</v>
      </c>
      <c r="C19" s="392"/>
      <c r="D19" s="66"/>
      <c r="E19" s="27"/>
      <c r="F19" s="202"/>
      <c r="G19" s="46"/>
      <c r="H19" s="201"/>
      <c r="I19" s="81"/>
      <c r="J19" s="202"/>
      <c r="K19" s="203"/>
      <c r="L19" s="46"/>
      <c r="M19" s="203"/>
      <c r="N19" s="11"/>
    </row>
    <row r="20" spans="1:14" s="113" customFormat="1">
      <c r="A20" s="27"/>
      <c r="B20" s="2"/>
      <c r="C20" s="105"/>
      <c r="D20" s="200"/>
      <c r="E20" s="27"/>
      <c r="F20" s="202"/>
      <c r="G20" s="46"/>
      <c r="H20" s="201"/>
      <c r="I20" s="81"/>
      <c r="J20" s="202"/>
      <c r="K20" s="203"/>
      <c r="L20" s="46"/>
      <c r="M20" s="203"/>
      <c r="N20" s="11"/>
    </row>
  </sheetData>
  <sortState ref="A9:N39">
    <sortCondition descending="1" ref="D9:D39"/>
  </sortState>
  <mergeCells count="14">
    <mergeCell ref="A11:C11"/>
    <mergeCell ref="A12:C12"/>
    <mergeCell ref="A13:B13"/>
    <mergeCell ref="B19:C19"/>
    <mergeCell ref="H1:L1"/>
    <mergeCell ref="A3:M3"/>
    <mergeCell ref="A4:A5"/>
    <mergeCell ref="B4:B5"/>
    <mergeCell ref="C4:C5"/>
    <mergeCell ref="D4:D5"/>
    <mergeCell ref="E4:E5"/>
    <mergeCell ref="F4:F5"/>
    <mergeCell ref="G4:G5"/>
    <mergeCell ref="H4:M4"/>
  </mergeCells>
  <pageMargins left="0.19685039370078741" right="0.19685039370078741" top="0.62992125984251968" bottom="0.74803149606299213" header="0.31496062992125984" footer="0.31496062992125984"/>
  <pageSetup paperSize="8" scale="60" fitToWidth="0" orientation="landscape" r:id="rId1"/>
  <headerFooter scaleWithDoc="0" alignWithMargins="0"/>
</worksheet>
</file>

<file path=xl/worksheets/sheet2.xml><?xml version="1.0" encoding="utf-8"?>
<worksheet xmlns="http://schemas.openxmlformats.org/spreadsheetml/2006/main" xmlns:r="http://schemas.openxmlformats.org/officeDocument/2006/relationships">
  <sheetPr>
    <tabColor theme="4"/>
  </sheetPr>
  <dimension ref="A1:AA9"/>
  <sheetViews>
    <sheetView topLeftCell="A3" zoomScale="80" zoomScaleNormal="80" zoomScaleSheetLayoutView="80" zoomScalePageLayoutView="60" workbookViewId="0">
      <pane ySplit="5" topLeftCell="A8" activePane="bottomLeft" state="frozen"/>
      <selection activeCell="A3" sqref="A3"/>
      <selection pane="bottomLeft" activeCell="U13" sqref="U13"/>
    </sheetView>
  </sheetViews>
  <sheetFormatPr defaultRowHeight="15"/>
  <cols>
    <col min="1" max="1" width="4.28515625" style="21" customWidth="1"/>
    <col min="2" max="2" width="63.7109375" style="2" customWidth="1"/>
    <col min="3" max="4" width="6.5703125" style="27" customWidth="1"/>
    <col min="5" max="5" width="8.42578125" style="5" customWidth="1"/>
    <col min="6" max="6" width="10.7109375" style="79" hidden="1" customWidth="1"/>
    <col min="7" max="7" width="9" style="46" customWidth="1"/>
    <col min="8" max="8" width="7.140625" style="6" customWidth="1"/>
    <col min="9" max="9" width="8.28515625" style="2" customWidth="1"/>
    <col min="10" max="10" width="7.140625" style="120" customWidth="1"/>
    <col min="11" max="11" width="9" style="74" hidden="1" customWidth="1"/>
    <col min="12" max="12" width="7.5703125" style="32" customWidth="1"/>
    <col min="13" max="13" width="7.28515625" style="2" customWidth="1"/>
    <col min="14" max="14" width="7.7109375" style="2" customWidth="1"/>
    <col min="15" max="15" width="12.28515625" style="74" hidden="1" customWidth="1"/>
    <col min="16" max="17" width="6.5703125" style="27" customWidth="1"/>
    <col min="18" max="18" width="8.7109375" style="124" customWidth="1"/>
    <col min="19" max="19" width="9.7109375" style="81" hidden="1" customWidth="1"/>
    <col min="20" max="20" width="7.28515625" style="27" customWidth="1"/>
    <col min="21" max="21" width="7.7109375" style="27" customWidth="1"/>
    <col min="22" max="22" width="8.28515625" style="124" customWidth="1"/>
    <col min="23" max="23" width="9.5703125" style="81" hidden="1" customWidth="1"/>
    <col min="24" max="24" width="7.42578125" style="27" customWidth="1"/>
    <col min="25" max="25" width="8.85546875" style="27" customWidth="1"/>
    <col min="26" max="26" width="9.42578125" style="27" customWidth="1"/>
    <col min="27" max="27" width="9.140625" style="81" hidden="1" customWidth="1"/>
  </cols>
  <sheetData>
    <row r="1" spans="1:27" s="1" customFormat="1" ht="18.75" hidden="1" customHeight="1">
      <c r="A1" s="51" t="s">
        <v>31</v>
      </c>
      <c r="B1" s="12"/>
      <c r="C1" s="25"/>
      <c r="D1" s="370"/>
      <c r="E1" s="45"/>
      <c r="F1" s="78"/>
      <c r="G1" s="45"/>
      <c r="H1" s="16"/>
      <c r="I1" s="12"/>
      <c r="J1" s="116"/>
      <c r="K1" s="72"/>
      <c r="L1" s="29"/>
      <c r="M1" s="12"/>
      <c r="N1" s="12"/>
      <c r="O1" s="72"/>
      <c r="P1" s="25"/>
      <c r="Q1" s="25"/>
      <c r="R1" s="121"/>
      <c r="S1" s="75"/>
      <c r="T1" s="25"/>
      <c r="U1" s="25"/>
      <c r="V1" s="121"/>
      <c r="W1" s="75"/>
      <c r="X1" s="25"/>
      <c r="Y1" s="25"/>
      <c r="Z1" s="25"/>
      <c r="AA1" s="75"/>
    </row>
    <row r="2" spans="1:27" ht="21" hidden="1" customHeight="1">
      <c r="A2" s="61" t="s">
        <v>27</v>
      </c>
      <c r="B2" s="62"/>
      <c r="C2" s="61" t="s">
        <v>0</v>
      </c>
      <c r="D2" s="61"/>
      <c r="E2" s="273"/>
      <c r="F2" s="92"/>
      <c r="G2" s="61"/>
      <c r="H2" s="274"/>
      <c r="I2" s="274"/>
      <c r="J2" s="275"/>
      <c r="K2" s="276"/>
      <c r="L2" s="274"/>
      <c r="M2" s="274"/>
      <c r="N2" s="274"/>
      <c r="O2" s="276"/>
      <c r="P2" s="61"/>
      <c r="Q2" s="61"/>
      <c r="R2" s="277"/>
      <c r="S2" s="92"/>
      <c r="T2" s="61"/>
      <c r="U2" s="61"/>
      <c r="V2" s="277"/>
      <c r="W2" s="92"/>
      <c r="X2" s="61"/>
      <c r="Y2" s="61"/>
      <c r="Z2" s="61"/>
      <c r="AA2" s="80"/>
    </row>
    <row r="3" spans="1:27" ht="35.25" customHeight="1" thickBot="1">
      <c r="A3" s="410" t="s">
        <v>198</v>
      </c>
      <c r="B3" s="411"/>
      <c r="C3" s="411"/>
      <c r="D3" s="411"/>
      <c r="E3" s="411"/>
      <c r="F3" s="411"/>
      <c r="G3" s="411"/>
      <c r="H3" s="411"/>
      <c r="I3" s="411"/>
      <c r="J3" s="411"/>
      <c r="K3" s="411"/>
      <c r="L3" s="411"/>
      <c r="M3" s="411"/>
      <c r="N3" s="411"/>
      <c r="O3" s="411"/>
      <c r="P3" s="411"/>
      <c r="Q3" s="411"/>
      <c r="R3" s="411"/>
      <c r="S3" s="411"/>
      <c r="T3" s="411"/>
      <c r="U3" s="411"/>
      <c r="V3" s="411"/>
      <c r="W3" s="411"/>
      <c r="X3" s="411"/>
      <c r="Y3" s="411"/>
      <c r="Z3" s="411"/>
      <c r="AA3" s="412"/>
    </row>
    <row r="4" spans="1:27" ht="25.5" customHeight="1" thickBot="1">
      <c r="A4" s="425" t="s">
        <v>88</v>
      </c>
      <c r="B4" s="424" t="s">
        <v>8</v>
      </c>
      <c r="C4" s="422" t="s">
        <v>0</v>
      </c>
      <c r="D4" s="371"/>
      <c r="E4" s="419" t="s">
        <v>92</v>
      </c>
      <c r="F4" s="420"/>
      <c r="G4" s="420"/>
      <c r="H4" s="420"/>
      <c r="I4" s="420"/>
      <c r="J4" s="420"/>
      <c r="K4" s="420"/>
      <c r="L4" s="420"/>
      <c r="M4" s="420"/>
      <c r="N4" s="420"/>
      <c r="O4" s="420"/>
      <c r="P4" s="420"/>
      <c r="Q4" s="420"/>
      <c r="R4" s="420"/>
      <c r="S4" s="420"/>
      <c r="T4" s="420"/>
      <c r="U4" s="420"/>
      <c r="V4" s="420"/>
      <c r="W4" s="420"/>
      <c r="X4" s="420"/>
      <c r="Y4" s="420"/>
      <c r="Z4" s="421"/>
      <c r="AA4" s="311"/>
    </row>
    <row r="5" spans="1:27" ht="15.75" hidden="1" customHeight="1">
      <c r="A5" s="425"/>
      <c r="B5" s="424"/>
      <c r="C5" s="422"/>
      <c r="D5" s="371"/>
      <c r="E5" s="165" t="s">
        <v>5</v>
      </c>
      <c r="F5" s="76"/>
      <c r="G5" s="44"/>
      <c r="H5" s="416" t="s">
        <v>10</v>
      </c>
      <c r="I5" s="417"/>
      <c r="J5" s="418"/>
      <c r="K5" s="76"/>
      <c r="L5" s="416" t="s">
        <v>28</v>
      </c>
      <c r="M5" s="417"/>
      <c r="N5" s="418"/>
      <c r="O5" s="76"/>
      <c r="P5" s="8"/>
      <c r="Q5" s="8"/>
      <c r="R5" s="122"/>
      <c r="S5" s="80"/>
      <c r="T5" s="8"/>
      <c r="U5" s="8"/>
      <c r="V5" s="122"/>
      <c r="W5" s="80"/>
      <c r="X5" s="8"/>
      <c r="Y5" s="8"/>
      <c r="Z5" s="8"/>
      <c r="AA5" s="312"/>
    </row>
    <row r="6" spans="1:27" s="3" customFormat="1" ht="151.5" customHeight="1">
      <c r="A6" s="426"/>
      <c r="B6" s="424"/>
      <c r="C6" s="422"/>
      <c r="D6" s="8"/>
      <c r="E6" s="252" t="s">
        <v>146</v>
      </c>
      <c r="F6" s="254" t="s">
        <v>150</v>
      </c>
      <c r="G6" s="93" t="s">
        <v>62</v>
      </c>
      <c r="H6" s="404" t="s">
        <v>159</v>
      </c>
      <c r="I6" s="405"/>
      <c r="J6" s="406"/>
      <c r="K6" s="258" t="s">
        <v>153</v>
      </c>
      <c r="L6" s="407" t="s">
        <v>29</v>
      </c>
      <c r="M6" s="408"/>
      <c r="N6" s="409"/>
      <c r="O6" s="258" t="s">
        <v>153</v>
      </c>
      <c r="P6" s="407" t="s">
        <v>89</v>
      </c>
      <c r="Q6" s="408"/>
      <c r="R6" s="409"/>
      <c r="S6" s="258" t="s">
        <v>153</v>
      </c>
      <c r="T6" s="407" t="s">
        <v>90</v>
      </c>
      <c r="U6" s="408"/>
      <c r="V6" s="409"/>
      <c r="W6" s="313" t="s">
        <v>153</v>
      </c>
      <c r="X6" s="413" t="s">
        <v>91</v>
      </c>
      <c r="Y6" s="414"/>
      <c r="Z6" s="415"/>
      <c r="AA6" s="258" t="s">
        <v>153</v>
      </c>
    </row>
    <row r="7" spans="1:27" s="3" customFormat="1" ht="21.75" customHeight="1">
      <c r="A7" s="259"/>
      <c r="B7" s="13"/>
      <c r="C7" s="422"/>
      <c r="D7" s="8"/>
      <c r="E7" s="263" t="s">
        <v>81</v>
      </c>
      <c r="F7" s="255"/>
      <c r="G7" s="162" t="s">
        <v>68</v>
      </c>
      <c r="H7" s="82" t="s">
        <v>43</v>
      </c>
      <c r="I7" s="70" t="s">
        <v>63</v>
      </c>
      <c r="J7" s="117" t="s">
        <v>42</v>
      </c>
      <c r="K7" s="83"/>
      <c r="L7" s="86" t="s">
        <v>44</v>
      </c>
      <c r="M7" s="70" t="s">
        <v>64</v>
      </c>
      <c r="N7" s="70" t="s">
        <v>45</v>
      </c>
      <c r="O7" s="83"/>
      <c r="P7" s="86" t="s">
        <v>46</v>
      </c>
      <c r="Q7" s="70" t="s">
        <v>65</v>
      </c>
      <c r="R7" s="117" t="s">
        <v>47</v>
      </c>
      <c r="S7" s="83"/>
      <c r="T7" s="86" t="s">
        <v>48</v>
      </c>
      <c r="U7" s="70" t="s">
        <v>66</v>
      </c>
      <c r="V7" s="117" t="s">
        <v>49</v>
      </c>
      <c r="W7" s="314"/>
      <c r="X7" s="86" t="s">
        <v>50</v>
      </c>
      <c r="Y7" s="70" t="s">
        <v>67</v>
      </c>
      <c r="Z7" s="319" t="s">
        <v>51</v>
      </c>
      <c r="AA7" s="316"/>
    </row>
    <row r="8" spans="1:27" s="42" customFormat="1" ht="14.25" customHeight="1">
      <c r="A8" s="260"/>
      <c r="B8" s="39"/>
      <c r="C8" s="423"/>
      <c r="D8" s="372"/>
      <c r="E8" s="253"/>
      <c r="F8" s="256"/>
      <c r="G8" s="163">
        <v>0.2</v>
      </c>
      <c r="H8" s="84"/>
      <c r="I8" s="41">
        <v>0.2</v>
      </c>
      <c r="J8" s="118"/>
      <c r="K8" s="85"/>
      <c r="L8" s="87"/>
      <c r="M8" s="41">
        <v>0.25</v>
      </c>
      <c r="N8" s="41"/>
      <c r="O8" s="88"/>
      <c r="P8" s="89"/>
      <c r="Q8" s="41">
        <v>0.2</v>
      </c>
      <c r="R8" s="123"/>
      <c r="S8" s="90"/>
      <c r="T8" s="91"/>
      <c r="U8" s="41">
        <v>0.2</v>
      </c>
      <c r="V8" s="123"/>
      <c r="W8" s="315"/>
      <c r="X8" s="91"/>
      <c r="Y8" s="41">
        <v>0.15</v>
      </c>
      <c r="Z8" s="320"/>
      <c r="AA8" s="317"/>
    </row>
    <row r="9" spans="1:27" s="4" customFormat="1" ht="30" customHeight="1">
      <c r="A9" s="262">
        <v>1</v>
      </c>
      <c r="B9" s="365" t="s">
        <v>157</v>
      </c>
      <c r="C9" s="71" t="s">
        <v>158</v>
      </c>
      <c r="D9" s="378">
        <f t="shared" ref="D9" si="0">I9+M9+Q9+U9+Y9</f>
        <v>1</v>
      </c>
      <c r="E9" s="253">
        <f t="shared" ref="E9" si="1">(J9+N9+R9+V9+Z9)*G9</f>
        <v>0.8</v>
      </c>
      <c r="F9" s="257">
        <v>7.2382026696747204E-2</v>
      </c>
      <c r="G9" s="164">
        <v>0.2</v>
      </c>
      <c r="H9" s="384">
        <v>0</v>
      </c>
      <c r="I9" s="68">
        <v>0.2</v>
      </c>
      <c r="J9" s="374">
        <f t="shared" ref="J9" si="2">H9*I9</f>
        <v>0</v>
      </c>
      <c r="K9" s="375">
        <v>8.7719298245614086E-2</v>
      </c>
      <c r="L9" s="386">
        <v>5</v>
      </c>
      <c r="M9" s="68">
        <v>0.25</v>
      </c>
      <c r="N9" s="374">
        <f t="shared" ref="N9" si="3">L9*M9</f>
        <v>1.25</v>
      </c>
      <c r="O9" s="375">
        <v>0</v>
      </c>
      <c r="P9" s="386">
        <v>5</v>
      </c>
      <c r="Q9" s="69" t="s">
        <v>148</v>
      </c>
      <c r="R9" s="373">
        <f t="shared" ref="R9" si="4">P9*Q9</f>
        <v>1</v>
      </c>
      <c r="S9" s="376">
        <v>6.8965517241379226E-2</v>
      </c>
      <c r="T9" s="385">
        <v>5</v>
      </c>
      <c r="U9" s="69">
        <v>0.2</v>
      </c>
      <c r="V9" s="187">
        <f t="shared" ref="V9" si="5">T9*U9</f>
        <v>1</v>
      </c>
      <c r="W9" s="377">
        <v>0.1272727272727272</v>
      </c>
      <c r="X9" s="384">
        <v>5</v>
      </c>
      <c r="Y9" s="69" t="s">
        <v>149</v>
      </c>
      <c r="Z9" s="361">
        <v>0.75</v>
      </c>
      <c r="AA9" s="318" t="e">
        <f>X9/#REF!-1</f>
        <v>#REF!</v>
      </c>
    </row>
  </sheetData>
  <mergeCells count="12">
    <mergeCell ref="H6:J6"/>
    <mergeCell ref="L6:N6"/>
    <mergeCell ref="A3:AA3"/>
    <mergeCell ref="P6:R6"/>
    <mergeCell ref="T6:V6"/>
    <mergeCell ref="X6:Z6"/>
    <mergeCell ref="H5:J5"/>
    <mergeCell ref="L5:N5"/>
    <mergeCell ref="E4:Z4"/>
    <mergeCell ref="C4:C8"/>
    <mergeCell ref="B4:B6"/>
    <mergeCell ref="A4:A6"/>
  </mergeCells>
  <conditionalFormatting sqref="F1:F2 F5:F1048576">
    <cfRule type="cellIs" dxfId="7" priority="22" operator="lessThan">
      <formula>-0.25</formula>
    </cfRule>
    <cfRule type="cellIs" dxfId="6" priority="23" operator="greaterThan">
      <formula>0.25</formula>
    </cfRule>
  </conditionalFormatting>
  <conditionalFormatting sqref="K1:K2 O1:O2 S1:S2 W1:W2 AA1:AA2 AA4:AA1048576 K5:K1048576 O5:O1048576 S5:S1048576 W5:W1048576">
    <cfRule type="cellIs" dxfId="5" priority="21" operator="lessThan">
      <formula>-0.25</formula>
    </cfRule>
  </conditionalFormatting>
  <pageMargins left="0.19685039370078741" right="0.19685039370078741" top="0.62992125984251968" bottom="0.74803149606299213" header="0.31496062992125984" footer="0.31496062992125984"/>
  <pageSetup paperSize="8" scale="60" fitToWidth="0" orientation="landscape" r:id="rId1"/>
  <headerFooter scaleWithDoc="0" alignWithMargins="0"/>
</worksheet>
</file>

<file path=xl/worksheets/sheet3.xml><?xml version="1.0" encoding="utf-8"?>
<worksheet xmlns="http://schemas.openxmlformats.org/spreadsheetml/2006/main" xmlns:r="http://schemas.openxmlformats.org/officeDocument/2006/relationships">
  <sheetPr>
    <tabColor theme="4"/>
  </sheetPr>
  <dimension ref="A1:CT12"/>
  <sheetViews>
    <sheetView topLeftCell="A3" zoomScale="80" zoomScaleNormal="80" zoomScaleSheetLayoutView="80" zoomScalePageLayoutView="60" workbookViewId="0">
      <pane xSplit="3" ySplit="3" topLeftCell="D6" activePane="bottomRight" state="frozen"/>
      <selection activeCell="A3" sqref="A3"/>
      <selection pane="topRight" activeCell="E3" sqref="E3"/>
      <selection pane="bottomLeft" activeCell="A6" sqref="A6"/>
      <selection pane="bottomRight" activeCell="W10" sqref="W10"/>
    </sheetView>
  </sheetViews>
  <sheetFormatPr defaultRowHeight="15"/>
  <cols>
    <col min="1" max="1" width="5.5703125" style="155" customWidth="1"/>
    <col min="2" max="2" width="44.85546875" style="4" customWidth="1"/>
    <col min="3" max="4" width="6.5703125" style="156" customWidth="1"/>
    <col min="5" max="5" width="7.140625" style="170" customWidth="1"/>
    <col min="6" max="6" width="7.42578125" style="157" customWidth="1"/>
    <col min="7" max="7" width="5.42578125" style="4" customWidth="1"/>
    <col min="8" max="8" width="8.5703125" style="4" customWidth="1"/>
    <col min="9" max="9" width="6.85546875" style="4" customWidth="1"/>
    <col min="10" max="10" width="9" style="158" hidden="1" customWidth="1"/>
    <col min="11" max="11" width="7.85546875" style="158" hidden="1" customWidth="1"/>
    <col min="12" max="12" width="9.140625" style="158" hidden="1" customWidth="1"/>
    <col min="13" max="13" width="5.5703125" style="23" customWidth="1"/>
    <col min="14" max="14" width="6.5703125" style="23" customWidth="1"/>
    <col min="15" max="15" width="7.7109375" style="23" customWidth="1"/>
    <col min="16" max="16" width="8.28515625" style="159" hidden="1" customWidth="1"/>
    <col min="17" max="17" width="8.7109375" style="158" hidden="1" customWidth="1"/>
    <col min="18" max="18" width="4.5703125" style="158" customWidth="1"/>
    <col min="19" max="19" width="4.7109375" style="158" customWidth="1"/>
    <col min="20" max="20" width="6.7109375" style="158" customWidth="1"/>
    <col min="21" max="21" width="5.7109375" style="104" customWidth="1"/>
    <col min="22" max="22" width="5.140625" style="104" customWidth="1"/>
    <col min="23" max="23" width="7.85546875" style="302" customWidth="1"/>
    <col min="24" max="24" width="3.28515625" style="227" hidden="1" customWidth="1"/>
    <col min="25" max="25" width="5.28515625" style="32" customWidth="1"/>
    <col min="26" max="26" width="5.7109375" style="4" customWidth="1"/>
    <col min="27" max="27" width="7" style="161" customWidth="1"/>
    <col min="28" max="28" width="8.7109375" style="158" hidden="1" customWidth="1"/>
    <col min="29" max="29" width="10.140625" style="158" hidden="1" customWidth="1"/>
    <col min="30" max="30" width="10" style="231" hidden="1" customWidth="1"/>
    <col min="31" max="31" width="5.42578125" style="32" customWidth="1"/>
    <col min="32" max="32" width="5.7109375" style="4" customWidth="1"/>
    <col min="33" max="33" width="7.42578125" style="4" customWidth="1"/>
    <col min="34" max="34" width="8.85546875" style="158" hidden="1" customWidth="1"/>
    <col min="35" max="35" width="5.42578125" style="32" customWidth="1"/>
    <col min="36" max="36" width="5.42578125" style="4" customWidth="1"/>
    <col min="37" max="37" width="7.85546875" style="4" customWidth="1"/>
    <col min="38" max="38" width="9.7109375" style="158" hidden="1" customWidth="1"/>
    <col min="39" max="39" width="5.7109375" style="4" customWidth="1"/>
    <col min="40" max="40" width="6.140625" style="4" customWidth="1"/>
    <col min="41" max="41" width="7.140625" style="4" customWidth="1"/>
    <col min="42" max="42" width="0.5703125" style="231" hidden="1" customWidth="1"/>
    <col min="43" max="44" width="5.28515625" style="4" customWidth="1"/>
    <col min="45" max="45" width="7.7109375" style="4" customWidth="1"/>
    <col min="46" max="46" width="8.7109375" style="231" hidden="1" customWidth="1"/>
    <col min="47" max="47" width="8.140625" style="4" customWidth="1"/>
    <col min="48" max="48" width="6.42578125" style="4" customWidth="1"/>
    <col min="49" max="49" width="6.85546875" style="4" customWidth="1"/>
    <col min="50" max="50" width="0.140625" style="231" customWidth="1"/>
    <col min="51" max="51" width="5.140625" style="32" customWidth="1"/>
    <col min="52" max="52" width="6" style="4" customWidth="1"/>
    <col min="53" max="53" width="10.140625" style="4" customWidth="1"/>
    <col min="54" max="54" width="0.28515625" style="158" hidden="1" customWidth="1"/>
    <col min="55" max="55" width="5.85546875" style="4" customWidth="1"/>
    <col min="56" max="56" width="6.28515625" style="4" customWidth="1"/>
    <col min="57" max="57" width="6.7109375" style="4" customWidth="1"/>
    <col min="58" max="58" width="9.7109375" style="231" hidden="1" customWidth="1"/>
    <col min="59" max="59" width="5.85546875" style="32" customWidth="1"/>
    <col min="60" max="60" width="5.5703125" style="4" customWidth="1"/>
    <col min="61" max="61" width="9.42578125" style="4" customWidth="1"/>
    <col min="62" max="62" width="9.42578125" style="158" hidden="1" customWidth="1"/>
    <col min="63" max="63" width="5.5703125" style="4" customWidth="1"/>
    <col min="64" max="64" width="5.42578125" style="4" customWidth="1"/>
    <col min="65" max="65" width="11.28515625" style="4" customWidth="1"/>
    <col min="66" max="66" width="10.5703125" style="231" hidden="1" customWidth="1"/>
    <col min="67" max="67" width="5.42578125" style="32" customWidth="1"/>
    <col min="68" max="68" width="5.140625" style="4" customWidth="1"/>
    <col min="69" max="69" width="9.85546875" style="4" customWidth="1"/>
    <col min="70" max="70" width="8.85546875" style="158" hidden="1" customWidth="1"/>
    <col min="71" max="71" width="5.140625" style="4" customWidth="1"/>
    <col min="72" max="72" width="6.140625" style="4" customWidth="1"/>
    <col min="73" max="73" width="9" style="4" customWidth="1"/>
    <col min="74" max="74" width="10.85546875" style="158" hidden="1" customWidth="1"/>
    <col min="75" max="75" width="7" style="4" customWidth="1"/>
    <col min="76" max="76" width="7.42578125" style="32" customWidth="1"/>
    <col min="77" max="77" width="7" style="32" customWidth="1"/>
    <col min="78" max="78" width="0.140625" style="231" customWidth="1"/>
    <col min="79" max="79" width="5.7109375" style="32" customWidth="1"/>
    <col min="80" max="80" width="6.140625" style="4" customWidth="1"/>
    <col min="81" max="81" width="7.5703125" style="4" customWidth="1"/>
    <col min="82" max="82" width="9.7109375" style="158" hidden="1" customWidth="1"/>
    <col min="83" max="83" width="5" style="32" customWidth="1"/>
    <col min="84" max="84" width="5.42578125" style="4" customWidth="1"/>
    <col min="85" max="85" width="5.28515625" style="4" customWidth="1"/>
    <col min="86" max="86" width="8.5703125" style="158" hidden="1" customWidth="1"/>
    <col min="87" max="87" width="7.7109375" style="32" customWidth="1"/>
    <col min="88" max="89" width="6" style="4" customWidth="1"/>
    <col min="90" max="90" width="8.42578125" style="158" hidden="1" customWidth="1"/>
    <col min="91" max="91" width="5.140625" style="32" customWidth="1"/>
    <col min="92" max="92" width="5" style="4" customWidth="1"/>
    <col min="93" max="93" width="5.85546875" style="4" customWidth="1"/>
    <col min="94" max="94" width="12.140625" style="158" hidden="1" customWidth="1"/>
    <col min="95" max="95" width="5.5703125" style="32" customWidth="1"/>
    <col min="96" max="96" width="6.140625" style="4" customWidth="1"/>
    <col min="97" max="97" width="8.42578125" style="160" customWidth="1"/>
    <col min="98" max="98" width="8" style="158" hidden="1" customWidth="1"/>
    <col min="99" max="16384" width="9.140625" style="4"/>
  </cols>
  <sheetData>
    <row r="1" spans="1:98" s="145" customFormat="1" ht="18.75" hidden="1" customHeight="1">
      <c r="A1" s="139" t="s">
        <v>31</v>
      </c>
      <c r="B1" s="34"/>
      <c r="C1" s="35"/>
      <c r="D1" s="35"/>
      <c r="E1" s="166"/>
      <c r="F1" s="140"/>
      <c r="G1" s="34"/>
      <c r="H1" s="34"/>
      <c r="I1" s="34"/>
      <c r="J1" s="141"/>
      <c r="K1" s="141"/>
      <c r="L1" s="141"/>
      <c r="M1" s="35"/>
      <c r="N1" s="35"/>
      <c r="O1" s="35"/>
      <c r="P1" s="142"/>
      <c r="Q1" s="141"/>
      <c r="R1" s="141"/>
      <c r="S1" s="141"/>
      <c r="T1" s="141"/>
      <c r="U1" s="34"/>
      <c r="V1" s="34"/>
      <c r="W1" s="143"/>
      <c r="X1" s="141"/>
      <c r="Y1" s="29"/>
      <c r="Z1" s="34"/>
      <c r="AA1" s="144"/>
      <c r="AB1" s="141"/>
      <c r="AC1" s="141"/>
      <c r="AD1" s="228"/>
      <c r="AE1" s="29"/>
      <c r="AF1" s="34"/>
      <c r="AG1" s="34"/>
      <c r="AH1" s="141"/>
      <c r="AI1" s="29"/>
      <c r="AJ1" s="34"/>
      <c r="AK1" s="34"/>
      <c r="AL1" s="141"/>
      <c r="AM1" s="34"/>
      <c r="AN1" s="34"/>
      <c r="AO1" s="34"/>
      <c r="AP1" s="228"/>
      <c r="AQ1" s="34"/>
      <c r="AR1" s="34"/>
      <c r="AS1" s="34"/>
      <c r="AT1" s="228"/>
      <c r="AU1" s="34"/>
      <c r="AV1" s="34"/>
      <c r="AW1" s="34"/>
      <c r="AX1" s="228"/>
      <c r="AY1" s="440" t="s">
        <v>31</v>
      </c>
      <c r="AZ1" s="440"/>
      <c r="BA1" s="440"/>
      <c r="BB1" s="440"/>
      <c r="BC1" s="440"/>
      <c r="BD1" s="440"/>
      <c r="BE1" s="440"/>
      <c r="BF1" s="440"/>
      <c r="BG1" s="440"/>
      <c r="BH1" s="440"/>
      <c r="BI1" s="440"/>
      <c r="BJ1" s="440"/>
      <c r="BK1" s="440"/>
      <c r="BL1" s="440"/>
      <c r="BM1" s="440"/>
      <c r="BN1" s="440"/>
      <c r="BO1" s="440"/>
      <c r="BP1" s="440"/>
      <c r="BQ1" s="440"/>
      <c r="BR1" s="440"/>
      <c r="BS1" s="440"/>
      <c r="BT1" s="440"/>
      <c r="BU1" s="440"/>
      <c r="BV1" s="440"/>
      <c r="BW1" s="440"/>
      <c r="BX1" s="440"/>
      <c r="BY1" s="440"/>
      <c r="BZ1" s="440"/>
      <c r="CA1" s="440"/>
      <c r="CB1" s="440"/>
      <c r="CC1" s="440"/>
      <c r="CD1" s="440"/>
      <c r="CE1" s="440"/>
      <c r="CF1" s="440"/>
      <c r="CG1" s="440"/>
      <c r="CH1" s="440"/>
      <c r="CI1" s="440"/>
      <c r="CJ1" s="440"/>
      <c r="CK1" s="440"/>
      <c r="CL1" s="440"/>
      <c r="CM1" s="440"/>
      <c r="CN1" s="440"/>
      <c r="CO1" s="440"/>
      <c r="CP1" s="440"/>
      <c r="CQ1" s="440"/>
      <c r="CR1" s="440"/>
      <c r="CS1" s="440"/>
      <c r="CT1" s="233"/>
    </row>
    <row r="2" spans="1:98" ht="21" hidden="1" customHeight="1">
      <c r="A2" s="274" t="s">
        <v>27</v>
      </c>
      <c r="B2" s="282"/>
      <c r="C2" s="274" t="s">
        <v>0</v>
      </c>
      <c r="D2" s="362"/>
      <c r="E2" s="283"/>
      <c r="F2" s="441" t="s">
        <v>7</v>
      </c>
      <c r="G2" s="441"/>
      <c r="H2" s="441"/>
      <c r="I2" s="441"/>
      <c r="J2" s="441"/>
      <c r="K2" s="441"/>
      <c r="L2" s="441"/>
      <c r="M2" s="441"/>
      <c r="N2" s="441"/>
      <c r="O2" s="441"/>
      <c r="P2" s="441"/>
      <c r="Q2" s="441"/>
      <c r="R2" s="441"/>
      <c r="S2" s="441"/>
      <c r="T2" s="441"/>
      <c r="U2" s="441"/>
      <c r="V2" s="441"/>
      <c r="W2" s="441"/>
      <c r="X2" s="441"/>
      <c r="Y2" s="441"/>
      <c r="Z2" s="441"/>
      <c r="AA2" s="441"/>
      <c r="AB2" s="441"/>
      <c r="AC2" s="441"/>
      <c r="AD2" s="441"/>
      <c r="AE2" s="441"/>
      <c r="AF2" s="441"/>
      <c r="AG2" s="441"/>
      <c r="AH2" s="441"/>
      <c r="AI2" s="441"/>
      <c r="AJ2" s="441"/>
      <c r="AK2" s="441"/>
      <c r="AL2" s="441"/>
      <c r="AM2" s="441"/>
      <c r="AN2" s="441"/>
      <c r="AO2" s="441"/>
      <c r="AP2" s="441"/>
      <c r="AQ2" s="441"/>
      <c r="AR2" s="441"/>
      <c r="AS2" s="441"/>
      <c r="AT2" s="441"/>
      <c r="AU2" s="441"/>
      <c r="AV2" s="441"/>
      <c r="AW2" s="441"/>
      <c r="AX2" s="285"/>
      <c r="AY2" s="442" t="s">
        <v>7</v>
      </c>
      <c r="AZ2" s="442"/>
      <c r="BA2" s="442"/>
      <c r="BB2" s="442"/>
      <c r="BC2" s="442"/>
      <c r="BD2" s="442"/>
      <c r="BE2" s="442"/>
      <c r="BF2" s="442"/>
      <c r="BG2" s="442"/>
      <c r="BH2" s="442"/>
      <c r="BI2" s="442"/>
      <c r="BJ2" s="442"/>
      <c r="BK2" s="442"/>
      <c r="BL2" s="442"/>
      <c r="BM2" s="442"/>
      <c r="BN2" s="442"/>
      <c r="BO2" s="442"/>
      <c r="BP2" s="442"/>
      <c r="BQ2" s="442"/>
      <c r="BR2" s="442"/>
      <c r="BS2" s="442"/>
      <c r="BT2" s="442"/>
      <c r="BU2" s="442"/>
      <c r="BV2" s="442"/>
      <c r="BW2" s="442"/>
      <c r="BX2" s="442"/>
      <c r="BY2" s="442"/>
      <c r="BZ2" s="442"/>
      <c r="CA2" s="442"/>
      <c r="CB2" s="442"/>
      <c r="CC2" s="442"/>
      <c r="CD2" s="442"/>
      <c r="CE2" s="442"/>
      <c r="CF2" s="442"/>
      <c r="CG2" s="442"/>
      <c r="CH2" s="442"/>
      <c r="CI2" s="442"/>
      <c r="CJ2" s="442"/>
      <c r="CK2" s="442"/>
      <c r="CL2" s="442"/>
      <c r="CM2" s="442"/>
      <c r="CN2" s="442"/>
      <c r="CO2" s="442"/>
      <c r="CP2" s="286"/>
      <c r="CQ2" s="287"/>
      <c r="CR2" s="288"/>
      <c r="CS2" s="284"/>
      <c r="CT2" s="234"/>
    </row>
    <row r="3" spans="1:98" ht="39.75" customHeight="1">
      <c r="A3" s="309" t="s">
        <v>154</v>
      </c>
      <c r="B3" s="351" t="s">
        <v>156</v>
      </c>
      <c r="C3" s="352"/>
      <c r="D3" s="352"/>
      <c r="E3" s="446" t="s">
        <v>200</v>
      </c>
      <c r="F3" s="446"/>
      <c r="G3" s="446"/>
      <c r="H3" s="446"/>
      <c r="I3" s="446"/>
      <c r="J3" s="446"/>
      <c r="K3" s="446"/>
      <c r="L3" s="446"/>
      <c r="M3" s="446"/>
      <c r="N3" s="446"/>
      <c r="O3" s="446"/>
      <c r="P3" s="446"/>
      <c r="Q3" s="446"/>
      <c r="R3" s="446"/>
      <c r="S3" s="446"/>
      <c r="T3" s="446"/>
      <c r="U3" s="446"/>
      <c r="V3" s="446"/>
      <c r="W3" s="446"/>
      <c r="X3" s="446"/>
      <c r="Y3" s="446"/>
      <c r="Z3" s="446"/>
      <c r="AA3" s="446"/>
      <c r="AB3" s="446"/>
      <c r="AC3" s="446"/>
      <c r="AD3" s="446"/>
      <c r="AE3" s="446"/>
      <c r="AF3" s="446"/>
      <c r="AG3" s="446"/>
      <c r="AH3" s="446"/>
      <c r="AI3" s="446"/>
      <c r="AJ3" s="446"/>
      <c r="AK3" s="446"/>
      <c r="AL3" s="352"/>
      <c r="AM3" s="447" t="s">
        <v>199</v>
      </c>
      <c r="AN3" s="447"/>
      <c r="AO3" s="447"/>
      <c r="AP3" s="447"/>
      <c r="AQ3" s="447"/>
      <c r="AR3" s="447"/>
      <c r="AS3" s="447"/>
      <c r="AT3" s="447"/>
      <c r="AU3" s="447"/>
      <c r="AV3" s="447"/>
      <c r="AW3" s="447"/>
      <c r="AX3" s="447"/>
      <c r="AY3" s="447"/>
      <c r="AZ3" s="447"/>
      <c r="BA3" s="447"/>
      <c r="BB3" s="447"/>
      <c r="BC3" s="447"/>
      <c r="BD3" s="447"/>
      <c r="BE3" s="447"/>
      <c r="BF3" s="447"/>
      <c r="BG3" s="447"/>
      <c r="BH3" s="447"/>
      <c r="BI3" s="447"/>
      <c r="BJ3" s="447"/>
      <c r="BK3" s="447"/>
      <c r="BL3" s="447"/>
      <c r="BM3" s="447"/>
      <c r="BN3" s="447"/>
      <c r="BO3" s="447"/>
      <c r="BP3" s="447"/>
      <c r="BQ3" s="447"/>
      <c r="BR3" s="447"/>
      <c r="BS3" s="447"/>
      <c r="BT3" s="447"/>
      <c r="BU3" s="447"/>
      <c r="BV3" s="447"/>
      <c r="BW3" s="447"/>
      <c r="BX3" s="447"/>
      <c r="BY3" s="447"/>
      <c r="BZ3" s="447"/>
      <c r="CA3" s="447"/>
      <c r="CB3" s="447"/>
      <c r="CC3" s="447"/>
      <c r="CD3" s="447"/>
      <c r="CE3" s="447"/>
      <c r="CF3" s="447"/>
      <c r="CG3" s="447"/>
      <c r="CH3" s="447"/>
      <c r="CI3" s="447"/>
      <c r="CJ3" s="447"/>
      <c r="CK3" s="447"/>
      <c r="CL3" s="447"/>
      <c r="CM3" s="447"/>
      <c r="CN3" s="447"/>
      <c r="CO3" s="447"/>
      <c r="CP3" s="447"/>
      <c r="CQ3" s="447"/>
      <c r="CR3" s="447"/>
      <c r="CS3" s="448"/>
      <c r="CT3" s="310"/>
    </row>
    <row r="4" spans="1:98" ht="25.5" customHeight="1">
      <c r="A4" s="435" t="s">
        <v>88</v>
      </c>
      <c r="B4" s="427" t="s">
        <v>8</v>
      </c>
      <c r="C4" s="435" t="s">
        <v>0</v>
      </c>
      <c r="D4" s="366"/>
      <c r="E4" s="443" t="s">
        <v>125</v>
      </c>
      <c r="F4" s="444"/>
      <c r="G4" s="444"/>
      <c r="H4" s="444"/>
      <c r="I4" s="444"/>
      <c r="J4" s="444"/>
      <c r="K4" s="444"/>
      <c r="L4" s="444"/>
      <c r="M4" s="444"/>
      <c r="N4" s="444"/>
      <c r="O4" s="444"/>
      <c r="P4" s="444"/>
      <c r="Q4" s="444"/>
      <c r="R4" s="444"/>
      <c r="S4" s="444"/>
      <c r="T4" s="444"/>
      <c r="U4" s="444"/>
      <c r="V4" s="444"/>
      <c r="W4" s="444"/>
      <c r="X4" s="444"/>
      <c r="Y4" s="444"/>
      <c r="Z4" s="444"/>
      <c r="AA4" s="444"/>
      <c r="AB4" s="444"/>
      <c r="AC4" s="444"/>
      <c r="AD4" s="444"/>
      <c r="AE4" s="444"/>
      <c r="AF4" s="444"/>
      <c r="AG4" s="444"/>
      <c r="AH4" s="444"/>
      <c r="AI4" s="444"/>
      <c r="AJ4" s="444"/>
      <c r="AK4" s="444"/>
      <c r="AL4" s="350"/>
      <c r="AM4" s="444" t="s">
        <v>125</v>
      </c>
      <c r="AN4" s="444"/>
      <c r="AO4" s="444"/>
      <c r="AP4" s="444"/>
      <c r="AQ4" s="444"/>
      <c r="AR4" s="444"/>
      <c r="AS4" s="444"/>
      <c r="AT4" s="444"/>
      <c r="AU4" s="444"/>
      <c r="AV4" s="444"/>
      <c r="AW4" s="444"/>
      <c r="AX4" s="444"/>
      <c r="AY4" s="444"/>
      <c r="AZ4" s="444"/>
      <c r="BA4" s="444"/>
      <c r="BB4" s="444"/>
      <c r="BC4" s="444"/>
      <c r="BD4" s="444"/>
      <c r="BE4" s="444"/>
      <c r="BF4" s="444"/>
      <c r="BG4" s="444"/>
      <c r="BH4" s="444"/>
      <c r="BI4" s="444"/>
      <c r="BJ4" s="444"/>
      <c r="BK4" s="444"/>
      <c r="BL4" s="444"/>
      <c r="BM4" s="444"/>
      <c r="BN4" s="444"/>
      <c r="BO4" s="444"/>
      <c r="BP4" s="444"/>
      <c r="BQ4" s="444"/>
      <c r="BR4" s="444"/>
      <c r="BS4" s="444"/>
      <c r="BT4" s="444"/>
      <c r="BU4" s="444"/>
      <c r="BV4" s="444"/>
      <c r="BW4" s="444"/>
      <c r="BX4" s="444"/>
      <c r="BY4" s="444"/>
      <c r="BZ4" s="444"/>
      <c r="CA4" s="444"/>
      <c r="CB4" s="444"/>
      <c r="CC4" s="444"/>
      <c r="CD4" s="444"/>
      <c r="CE4" s="444"/>
      <c r="CF4" s="444"/>
      <c r="CG4" s="444"/>
      <c r="CH4" s="444"/>
      <c r="CI4" s="444"/>
      <c r="CJ4" s="444"/>
      <c r="CK4" s="444"/>
      <c r="CL4" s="444"/>
      <c r="CM4" s="444"/>
      <c r="CN4" s="444"/>
      <c r="CO4" s="444"/>
      <c r="CP4" s="444"/>
      <c r="CQ4" s="444"/>
      <c r="CR4" s="444"/>
      <c r="CS4" s="445"/>
      <c r="CT4" s="146"/>
    </row>
    <row r="5" spans="1:98" ht="15.75" hidden="1" customHeight="1">
      <c r="A5" s="436"/>
      <c r="B5" s="428"/>
      <c r="C5" s="436"/>
      <c r="D5" s="363"/>
      <c r="E5" s="289"/>
      <c r="F5" s="290"/>
      <c r="G5" s="438" t="s">
        <v>11</v>
      </c>
      <c r="H5" s="438"/>
      <c r="I5" s="438"/>
      <c r="J5" s="291"/>
      <c r="K5" s="291"/>
      <c r="L5" s="292"/>
      <c r="M5" s="434" t="s">
        <v>12</v>
      </c>
      <c r="N5" s="434"/>
      <c r="O5" s="434"/>
      <c r="P5" s="293"/>
      <c r="Q5" s="291"/>
      <c r="R5" s="291"/>
      <c r="S5" s="291"/>
      <c r="T5" s="291"/>
      <c r="U5" s="438" t="s">
        <v>28</v>
      </c>
      <c r="V5" s="438"/>
      <c r="W5" s="438"/>
      <c r="X5" s="291"/>
      <c r="Y5" s="438" t="s">
        <v>30</v>
      </c>
      <c r="Z5" s="438"/>
      <c r="AA5" s="438"/>
      <c r="AB5" s="291"/>
      <c r="AC5" s="291"/>
      <c r="AD5" s="292"/>
      <c r="AE5" s="30" t="s">
        <v>13</v>
      </c>
      <c r="AF5" s="294"/>
      <c r="AG5" s="294"/>
      <c r="AH5" s="291"/>
      <c r="AI5" s="30" t="s">
        <v>15</v>
      </c>
      <c r="AJ5" s="294"/>
      <c r="AK5" s="294"/>
      <c r="AL5" s="291"/>
      <c r="AM5" s="294" t="s">
        <v>16</v>
      </c>
      <c r="AN5" s="294"/>
      <c r="AO5" s="294"/>
      <c r="AP5" s="292"/>
      <c r="AQ5" s="294" t="s">
        <v>17</v>
      </c>
      <c r="AR5" s="294"/>
      <c r="AS5" s="294"/>
      <c r="AT5" s="292"/>
      <c r="AU5" s="294" t="s">
        <v>18</v>
      </c>
      <c r="AV5" s="294"/>
      <c r="AW5" s="294"/>
      <c r="AX5" s="292"/>
      <c r="AY5" s="30" t="s">
        <v>20</v>
      </c>
      <c r="AZ5" s="294"/>
      <c r="BA5" s="294"/>
      <c r="BB5" s="291"/>
      <c r="BC5" s="294" t="s">
        <v>21</v>
      </c>
      <c r="BD5" s="294"/>
      <c r="BE5" s="294"/>
      <c r="BF5" s="292"/>
      <c r="BG5" s="30" t="s">
        <v>22</v>
      </c>
      <c r="BH5" s="30"/>
      <c r="BI5" s="30"/>
      <c r="BJ5" s="292"/>
      <c r="BK5" s="294" t="s">
        <v>23</v>
      </c>
      <c r="BL5" s="294"/>
      <c r="BM5" s="294"/>
      <c r="BN5" s="292"/>
      <c r="BO5" s="30" t="s">
        <v>32</v>
      </c>
      <c r="BP5" s="294"/>
      <c r="BQ5" s="294"/>
      <c r="BR5" s="291"/>
      <c r="BS5" s="294" t="s">
        <v>33</v>
      </c>
      <c r="BT5" s="294"/>
      <c r="BU5" s="294"/>
      <c r="BV5" s="291"/>
      <c r="BW5" s="294" t="s">
        <v>26</v>
      </c>
      <c r="BX5" s="30"/>
      <c r="BY5" s="30"/>
      <c r="BZ5" s="292"/>
      <c r="CA5" s="30" t="s">
        <v>34</v>
      </c>
      <c r="CB5" s="294"/>
      <c r="CC5" s="294"/>
      <c r="CD5" s="291"/>
      <c r="CE5" s="30" t="s">
        <v>35</v>
      </c>
      <c r="CF5" s="294"/>
      <c r="CG5" s="294"/>
      <c r="CH5" s="291"/>
      <c r="CI5" s="30" t="s">
        <v>36</v>
      </c>
      <c r="CJ5" s="294"/>
      <c r="CK5" s="294"/>
      <c r="CL5" s="291"/>
      <c r="CM5" s="30" t="s">
        <v>37</v>
      </c>
      <c r="CN5" s="294"/>
      <c r="CO5" s="294"/>
      <c r="CP5" s="291"/>
      <c r="CQ5" s="30"/>
      <c r="CR5" s="294"/>
      <c r="CS5" s="303"/>
      <c r="CT5" s="291"/>
    </row>
    <row r="6" spans="1:98" s="147" customFormat="1" ht="231.75" customHeight="1">
      <c r="A6" s="437"/>
      <c r="B6" s="429"/>
      <c r="C6" s="437"/>
      <c r="D6" s="364"/>
      <c r="E6" s="306" t="s">
        <v>145</v>
      </c>
      <c r="F6" s="295" t="s">
        <v>62</v>
      </c>
      <c r="G6" s="433" t="s">
        <v>160</v>
      </c>
      <c r="H6" s="433"/>
      <c r="I6" s="433"/>
      <c r="J6" s="296" t="s">
        <v>153</v>
      </c>
      <c r="K6" s="296" t="s">
        <v>153</v>
      </c>
      <c r="L6" s="296" t="s">
        <v>153</v>
      </c>
      <c r="M6" s="439" t="s">
        <v>194</v>
      </c>
      <c r="N6" s="439"/>
      <c r="O6" s="439"/>
      <c r="P6" s="297" t="s">
        <v>153</v>
      </c>
      <c r="Q6" s="297" t="s">
        <v>153</v>
      </c>
      <c r="R6" s="430" t="s">
        <v>161</v>
      </c>
      <c r="S6" s="430"/>
      <c r="T6" s="430"/>
      <c r="U6" s="433" t="s">
        <v>162</v>
      </c>
      <c r="V6" s="433"/>
      <c r="W6" s="433"/>
      <c r="X6" s="296" t="s">
        <v>153</v>
      </c>
      <c r="Y6" s="433" t="s">
        <v>151</v>
      </c>
      <c r="Z6" s="433"/>
      <c r="AA6" s="433"/>
      <c r="AB6" s="296" t="s">
        <v>153</v>
      </c>
      <c r="AC6" s="296" t="s">
        <v>153</v>
      </c>
      <c r="AD6" s="297" t="s">
        <v>153</v>
      </c>
      <c r="AE6" s="433" t="s">
        <v>9</v>
      </c>
      <c r="AF6" s="433"/>
      <c r="AG6" s="433"/>
      <c r="AH6" s="296" t="s">
        <v>153</v>
      </c>
      <c r="AI6" s="433" t="s">
        <v>14</v>
      </c>
      <c r="AJ6" s="433"/>
      <c r="AK6" s="433"/>
      <c r="AL6" s="296" t="s">
        <v>153</v>
      </c>
      <c r="AM6" s="431" t="s">
        <v>163</v>
      </c>
      <c r="AN6" s="431"/>
      <c r="AO6" s="431"/>
      <c r="AP6" s="297" t="s">
        <v>153</v>
      </c>
      <c r="AQ6" s="431" t="s">
        <v>164</v>
      </c>
      <c r="AR6" s="431"/>
      <c r="AS6" s="431"/>
      <c r="AT6" s="297" t="s">
        <v>153</v>
      </c>
      <c r="AU6" s="431" t="s">
        <v>165</v>
      </c>
      <c r="AV6" s="431"/>
      <c r="AW6" s="431"/>
      <c r="AX6" s="297" t="s">
        <v>153</v>
      </c>
      <c r="AY6" s="433" t="s">
        <v>19</v>
      </c>
      <c r="AZ6" s="433"/>
      <c r="BA6" s="433"/>
      <c r="BB6" s="296" t="s">
        <v>153</v>
      </c>
      <c r="BC6" s="431" t="s">
        <v>166</v>
      </c>
      <c r="BD6" s="431"/>
      <c r="BE6" s="431"/>
      <c r="BF6" s="297" t="s">
        <v>153</v>
      </c>
      <c r="BG6" s="433" t="s">
        <v>167</v>
      </c>
      <c r="BH6" s="433"/>
      <c r="BI6" s="433"/>
      <c r="BJ6" s="296" t="s">
        <v>153</v>
      </c>
      <c r="BK6" s="431" t="s">
        <v>168</v>
      </c>
      <c r="BL6" s="431"/>
      <c r="BM6" s="431"/>
      <c r="BN6" s="297" t="s">
        <v>153</v>
      </c>
      <c r="BO6" s="433" t="s">
        <v>195</v>
      </c>
      <c r="BP6" s="433"/>
      <c r="BQ6" s="433"/>
      <c r="BR6" s="296" t="s">
        <v>153</v>
      </c>
      <c r="BS6" s="431" t="s">
        <v>169</v>
      </c>
      <c r="BT6" s="431"/>
      <c r="BU6" s="431"/>
      <c r="BV6" s="296" t="s">
        <v>153</v>
      </c>
      <c r="BW6" s="431" t="s">
        <v>170</v>
      </c>
      <c r="BX6" s="431"/>
      <c r="BY6" s="431"/>
      <c r="BZ6" s="297" t="s">
        <v>153</v>
      </c>
      <c r="CA6" s="430" t="s">
        <v>38</v>
      </c>
      <c r="CB6" s="430"/>
      <c r="CC6" s="430"/>
      <c r="CD6" s="296" t="s">
        <v>153</v>
      </c>
      <c r="CE6" s="433" t="s">
        <v>39</v>
      </c>
      <c r="CF6" s="433"/>
      <c r="CG6" s="433"/>
      <c r="CH6" s="296" t="s">
        <v>153</v>
      </c>
      <c r="CI6" s="433" t="s">
        <v>171</v>
      </c>
      <c r="CJ6" s="433"/>
      <c r="CK6" s="433"/>
      <c r="CL6" s="296" t="s">
        <v>153</v>
      </c>
      <c r="CM6" s="433" t="s">
        <v>172</v>
      </c>
      <c r="CN6" s="433"/>
      <c r="CO6" s="433"/>
      <c r="CP6" s="296" t="s">
        <v>153</v>
      </c>
      <c r="CQ6" s="433" t="s">
        <v>94</v>
      </c>
      <c r="CR6" s="433"/>
      <c r="CS6" s="433"/>
      <c r="CT6" s="296" t="s">
        <v>153</v>
      </c>
    </row>
    <row r="7" spans="1:98" s="147" customFormat="1" ht="21.75" customHeight="1">
      <c r="A7" s="223"/>
      <c r="B7" s="151"/>
      <c r="C7" s="223"/>
      <c r="D7" s="223"/>
      <c r="E7" s="244" t="s">
        <v>82</v>
      </c>
      <c r="F7" s="245" t="s">
        <v>68</v>
      </c>
      <c r="G7" s="246" t="s">
        <v>52</v>
      </c>
      <c r="H7" s="246" t="s">
        <v>69</v>
      </c>
      <c r="I7" s="246" t="s">
        <v>53</v>
      </c>
      <c r="J7" s="247"/>
      <c r="K7" s="247"/>
      <c r="L7" s="247"/>
      <c r="M7" s="246" t="s">
        <v>55</v>
      </c>
      <c r="N7" s="246" t="s">
        <v>70</v>
      </c>
      <c r="O7" s="246" t="s">
        <v>54</v>
      </c>
      <c r="P7" s="247"/>
      <c r="Q7" s="247"/>
      <c r="R7" s="246" t="s">
        <v>173</v>
      </c>
      <c r="S7" s="246" t="s">
        <v>174</v>
      </c>
      <c r="T7" s="248" t="s">
        <v>175</v>
      </c>
      <c r="U7" s="246" t="s">
        <v>56</v>
      </c>
      <c r="V7" s="246" t="s">
        <v>71</v>
      </c>
      <c r="W7" s="248" t="s">
        <v>57</v>
      </c>
      <c r="X7" s="247"/>
      <c r="Y7" s="249" t="s">
        <v>176</v>
      </c>
      <c r="Z7" s="246" t="s">
        <v>177</v>
      </c>
      <c r="AA7" s="250" t="s">
        <v>178</v>
      </c>
      <c r="AB7" s="247"/>
      <c r="AC7" s="247"/>
      <c r="AD7" s="251"/>
      <c r="AE7" s="249" t="s">
        <v>179</v>
      </c>
      <c r="AF7" s="246" t="s">
        <v>180</v>
      </c>
      <c r="AG7" s="246" t="s">
        <v>181</v>
      </c>
      <c r="AH7" s="247"/>
      <c r="AI7" s="249" t="s">
        <v>182</v>
      </c>
      <c r="AJ7" s="246" t="s">
        <v>183</v>
      </c>
      <c r="AK7" s="246" t="s">
        <v>184</v>
      </c>
      <c r="AL7" s="247"/>
      <c r="AM7" s="246" t="s">
        <v>58</v>
      </c>
      <c r="AN7" s="246" t="s">
        <v>72</v>
      </c>
      <c r="AO7" s="246" t="s">
        <v>59</v>
      </c>
      <c r="AP7" s="251"/>
      <c r="AQ7" s="246" t="s">
        <v>60</v>
      </c>
      <c r="AR7" s="246" t="s">
        <v>73</v>
      </c>
      <c r="AS7" s="246" t="s">
        <v>61</v>
      </c>
      <c r="AT7" s="251"/>
      <c r="AU7" s="246" t="s">
        <v>185</v>
      </c>
      <c r="AV7" s="246" t="s">
        <v>186</v>
      </c>
      <c r="AW7" s="246" t="s">
        <v>187</v>
      </c>
      <c r="AX7" s="251"/>
      <c r="AY7" s="249" t="s">
        <v>188</v>
      </c>
      <c r="AZ7" s="246" t="s">
        <v>189</v>
      </c>
      <c r="BA7" s="246" t="s">
        <v>190</v>
      </c>
      <c r="BB7" s="247"/>
      <c r="BC7" s="246" t="s">
        <v>191</v>
      </c>
      <c r="BD7" s="246" t="s">
        <v>192</v>
      </c>
      <c r="BE7" s="246" t="s">
        <v>193</v>
      </c>
      <c r="BF7" s="251"/>
      <c r="BG7" s="249" t="s">
        <v>95</v>
      </c>
      <c r="BH7" s="246" t="s">
        <v>96</v>
      </c>
      <c r="BI7" s="246" t="s">
        <v>97</v>
      </c>
      <c r="BJ7" s="247"/>
      <c r="BK7" s="246" t="s">
        <v>98</v>
      </c>
      <c r="BL7" s="246" t="s">
        <v>99</v>
      </c>
      <c r="BM7" s="246" t="s">
        <v>100</v>
      </c>
      <c r="BN7" s="251"/>
      <c r="BO7" s="249" t="s">
        <v>101</v>
      </c>
      <c r="BP7" s="246" t="s">
        <v>102</v>
      </c>
      <c r="BQ7" s="246" t="s">
        <v>103</v>
      </c>
      <c r="BR7" s="247"/>
      <c r="BS7" s="246" t="s">
        <v>104</v>
      </c>
      <c r="BT7" s="246" t="s">
        <v>105</v>
      </c>
      <c r="BU7" s="246" t="s">
        <v>106</v>
      </c>
      <c r="BV7" s="247"/>
      <c r="BW7" s="246" t="s">
        <v>107</v>
      </c>
      <c r="BX7" s="249" t="s">
        <v>108</v>
      </c>
      <c r="BY7" s="249" t="s">
        <v>109</v>
      </c>
      <c r="BZ7" s="251"/>
      <c r="CA7" s="249" t="s">
        <v>110</v>
      </c>
      <c r="CB7" s="246" t="s">
        <v>111</v>
      </c>
      <c r="CC7" s="246" t="s">
        <v>112</v>
      </c>
      <c r="CD7" s="247"/>
      <c r="CE7" s="249" t="s">
        <v>113</v>
      </c>
      <c r="CF7" s="246" t="s">
        <v>114</v>
      </c>
      <c r="CG7" s="246" t="s">
        <v>115</v>
      </c>
      <c r="CH7" s="247"/>
      <c r="CI7" s="249" t="s">
        <v>116</v>
      </c>
      <c r="CJ7" s="246" t="s">
        <v>117</v>
      </c>
      <c r="CK7" s="246" t="s">
        <v>118</v>
      </c>
      <c r="CL7" s="247"/>
      <c r="CM7" s="249" t="s">
        <v>119</v>
      </c>
      <c r="CN7" s="246" t="s">
        <v>120</v>
      </c>
      <c r="CO7" s="246" t="s">
        <v>121</v>
      </c>
      <c r="CP7" s="247"/>
      <c r="CQ7" s="249" t="s">
        <v>122</v>
      </c>
      <c r="CR7" s="246" t="s">
        <v>123</v>
      </c>
      <c r="CS7" s="248" t="s">
        <v>124</v>
      </c>
      <c r="CT7" s="247"/>
    </row>
    <row r="8" spans="1:98" s="150" customFormat="1" ht="14.25" customHeight="1">
      <c r="A8" s="298"/>
      <c r="B8" s="299"/>
      <c r="C8" s="300"/>
      <c r="D8" s="367">
        <f>H8+N8+S8+V8+Z8+AF8+AJ8+AN8+AR8+AV8+AZ8+BD8+BH8+BL8+BP8+BT8+BX8+CB8+CF8+CJ8+CN8+CR8</f>
        <v>1.0000000000000002</v>
      </c>
      <c r="F8" s="137">
        <v>0.7</v>
      </c>
      <c r="G8" s="50"/>
      <c r="H8" s="148">
        <v>0.05</v>
      </c>
      <c r="I8" s="50"/>
      <c r="J8" s="149"/>
      <c r="K8" s="149"/>
      <c r="L8" s="149"/>
      <c r="M8" s="50"/>
      <c r="N8" s="148">
        <v>0.05</v>
      </c>
      <c r="O8" s="50"/>
      <c r="P8" s="149"/>
      <c r="Q8" s="149"/>
      <c r="R8" s="50"/>
      <c r="S8" s="148">
        <v>0.05</v>
      </c>
      <c r="T8" s="50"/>
      <c r="U8" s="236"/>
      <c r="V8" s="236">
        <v>0.05</v>
      </c>
      <c r="W8" s="301"/>
      <c r="X8" s="237"/>
      <c r="Y8" s="50"/>
      <c r="Z8" s="148">
        <v>0.05</v>
      </c>
      <c r="AA8" s="238"/>
      <c r="AB8" s="149"/>
      <c r="AC8" s="149"/>
      <c r="AD8" s="239"/>
      <c r="AE8" s="50"/>
      <c r="AF8" s="148">
        <v>0.05</v>
      </c>
      <c r="AG8" s="50"/>
      <c r="AH8" s="149"/>
      <c r="AI8" s="50"/>
      <c r="AJ8" s="148">
        <v>0.05</v>
      </c>
      <c r="AK8" s="50"/>
      <c r="AL8" s="149"/>
      <c r="AM8" s="50"/>
      <c r="AN8" s="148">
        <v>0.05</v>
      </c>
      <c r="AO8" s="50"/>
      <c r="AP8" s="239"/>
      <c r="AQ8" s="50"/>
      <c r="AR8" s="148">
        <v>0.05</v>
      </c>
      <c r="AS8" s="50"/>
      <c r="AT8" s="239"/>
      <c r="AU8" s="50"/>
      <c r="AV8" s="148">
        <v>0.05</v>
      </c>
      <c r="AW8" s="50"/>
      <c r="AX8" s="239"/>
      <c r="AY8" s="50"/>
      <c r="AZ8" s="148">
        <v>0.05</v>
      </c>
      <c r="BA8" s="50"/>
      <c r="BB8" s="149"/>
      <c r="BC8" s="50"/>
      <c r="BD8" s="148">
        <v>0.05</v>
      </c>
      <c r="BE8" s="50"/>
      <c r="BF8" s="239"/>
      <c r="BG8" s="50"/>
      <c r="BH8" s="148">
        <v>0.05</v>
      </c>
      <c r="BI8" s="235"/>
      <c r="BJ8" s="149"/>
      <c r="BK8" s="50"/>
      <c r="BL8" s="148">
        <v>0.04</v>
      </c>
      <c r="BM8" s="50"/>
      <c r="BN8" s="239"/>
      <c r="BO8" s="50"/>
      <c r="BP8" s="148">
        <v>0.04</v>
      </c>
      <c r="BQ8" s="50"/>
      <c r="BR8" s="149"/>
      <c r="BS8" s="50"/>
      <c r="BT8" s="148">
        <v>0.04</v>
      </c>
      <c r="BU8" s="50"/>
      <c r="BV8" s="149"/>
      <c r="BW8" s="50"/>
      <c r="BX8" s="148">
        <v>0.04</v>
      </c>
      <c r="BY8" s="238"/>
      <c r="BZ8" s="239"/>
      <c r="CA8" s="50"/>
      <c r="CB8" s="240">
        <v>0.04</v>
      </c>
      <c r="CC8" s="238"/>
      <c r="CD8" s="149"/>
      <c r="CE8" s="238"/>
      <c r="CF8" s="240">
        <v>0.04</v>
      </c>
      <c r="CG8" s="238"/>
      <c r="CH8" s="149"/>
      <c r="CI8" s="238"/>
      <c r="CJ8" s="240">
        <v>0.04</v>
      </c>
      <c r="CK8" s="238"/>
      <c r="CL8" s="149"/>
      <c r="CM8" s="238"/>
      <c r="CN8" s="240">
        <v>0.04</v>
      </c>
      <c r="CO8" s="50"/>
      <c r="CP8" s="149"/>
      <c r="CQ8" s="148"/>
      <c r="CR8" s="148">
        <v>0.03</v>
      </c>
      <c r="CS8" s="235"/>
      <c r="CT8" s="149"/>
    </row>
    <row r="9" spans="1:98" ht="22.5" hidden="1" customHeight="1">
      <c r="A9" s="36">
        <v>1</v>
      </c>
      <c r="B9" s="151" t="s">
        <v>4</v>
      </c>
      <c r="C9" s="152" t="s">
        <v>1</v>
      </c>
      <c r="D9" s="367">
        <f t="shared" ref="D9:D10" si="0">H9+N9+S9+V9+Z9+AF9+AJ9+AN9+AR9+AV9+AZ9+BD9+BH9+BL9+BP9+BT9+BX9+CB9+CF9+CJ9+CN9+CR9</f>
        <v>1.0000000000000002</v>
      </c>
      <c r="E9" s="241" t="e">
        <v>#REF!</v>
      </c>
      <c r="F9" s="138" t="e">
        <v>#REF!</v>
      </c>
      <c r="G9" s="47">
        <v>4</v>
      </c>
      <c r="H9" s="148">
        <v>0.05</v>
      </c>
      <c r="I9" s="47" t="e">
        <v>#REF!</v>
      </c>
      <c r="J9" s="133"/>
      <c r="K9" s="133"/>
      <c r="L9" s="133"/>
      <c r="M9" s="47" t="s">
        <v>40</v>
      </c>
      <c r="N9" s="148">
        <v>0.05</v>
      </c>
      <c r="O9" s="47"/>
      <c r="P9" s="133"/>
      <c r="Q9" s="133"/>
      <c r="R9" s="47" t="s">
        <v>40</v>
      </c>
      <c r="S9" s="148">
        <v>0.05</v>
      </c>
      <c r="T9" s="47"/>
      <c r="U9" s="96">
        <v>0</v>
      </c>
      <c r="V9" s="236">
        <v>0.05</v>
      </c>
      <c r="W9" s="101" t="e">
        <v>#REF!</v>
      </c>
      <c r="X9" s="173"/>
      <c r="Y9" s="47" t="s">
        <v>40</v>
      </c>
      <c r="Z9" s="148">
        <v>0.05</v>
      </c>
      <c r="AA9" s="49"/>
      <c r="AB9" s="133"/>
      <c r="AC9" s="133"/>
      <c r="AD9" s="153"/>
      <c r="AE9" s="242">
        <v>0</v>
      </c>
      <c r="AF9" s="148">
        <v>0.05</v>
      </c>
      <c r="AG9" s="242">
        <v>0</v>
      </c>
      <c r="AH9" s="243"/>
      <c r="AI9" s="242"/>
      <c r="AJ9" s="148">
        <v>0.05</v>
      </c>
      <c r="AK9" s="242">
        <v>0</v>
      </c>
      <c r="AL9" s="243"/>
      <c r="AM9" s="242" t="s">
        <v>40</v>
      </c>
      <c r="AN9" s="148">
        <v>0.05</v>
      </c>
      <c r="AO9" s="47"/>
      <c r="AP9" s="153"/>
      <c r="AQ9" s="47" t="s">
        <v>40</v>
      </c>
      <c r="AR9" s="148">
        <v>0.05</v>
      </c>
      <c r="AS9" s="47"/>
      <c r="AT9" s="153"/>
      <c r="AU9" s="47" t="s">
        <v>40</v>
      </c>
      <c r="AV9" s="148">
        <v>0.05</v>
      </c>
      <c r="AW9" s="47"/>
      <c r="AX9" s="153"/>
      <c r="AY9" s="47">
        <v>5</v>
      </c>
      <c r="AZ9" s="148">
        <v>0.05</v>
      </c>
      <c r="BA9" s="47">
        <v>0.3294117647058824</v>
      </c>
      <c r="BB9" s="133"/>
      <c r="BC9" s="47" t="s">
        <v>40</v>
      </c>
      <c r="BD9" s="148">
        <v>0.05</v>
      </c>
      <c r="BE9" s="47"/>
      <c r="BF9" s="153"/>
      <c r="BG9" s="47">
        <v>4</v>
      </c>
      <c r="BH9" s="148">
        <v>0.05</v>
      </c>
      <c r="BI9" s="48">
        <v>0.1976470588235294</v>
      </c>
      <c r="BJ9" s="133"/>
      <c r="BK9" s="47" t="s">
        <v>40</v>
      </c>
      <c r="BL9" s="148">
        <v>0.04</v>
      </c>
      <c r="BM9" s="47"/>
      <c r="BN9" s="153"/>
      <c r="BO9" s="47" t="s">
        <v>40</v>
      </c>
      <c r="BP9" s="148">
        <v>0.04</v>
      </c>
      <c r="BQ9" s="47"/>
      <c r="BR9" s="133"/>
      <c r="BS9" s="47" t="s">
        <v>40</v>
      </c>
      <c r="BT9" s="148">
        <v>0.04</v>
      </c>
      <c r="BU9" s="47"/>
      <c r="BV9" s="133"/>
      <c r="BW9" s="47" t="s">
        <v>40</v>
      </c>
      <c r="BX9" s="148">
        <v>0.04</v>
      </c>
      <c r="BY9" s="49"/>
      <c r="BZ9" s="153"/>
      <c r="CA9" s="47" t="s">
        <v>40</v>
      </c>
      <c r="CB9" s="240">
        <v>0.04</v>
      </c>
      <c r="CC9" s="47"/>
      <c r="CD9" s="133"/>
      <c r="CE9" s="47" t="s">
        <v>40</v>
      </c>
      <c r="CF9" s="240">
        <v>0.04</v>
      </c>
      <c r="CG9" s="47"/>
      <c r="CH9" s="133"/>
      <c r="CI9" s="47" t="s">
        <v>40</v>
      </c>
      <c r="CJ9" s="240">
        <v>0.04</v>
      </c>
      <c r="CK9" s="47"/>
      <c r="CL9" s="133"/>
      <c r="CM9" s="47" t="s">
        <v>40</v>
      </c>
      <c r="CN9" s="240">
        <v>0.04</v>
      </c>
      <c r="CO9" s="47"/>
      <c r="CP9" s="133"/>
      <c r="CQ9" s="31"/>
      <c r="CR9" s="148">
        <v>0.03</v>
      </c>
      <c r="CS9" s="48"/>
      <c r="CT9" s="133"/>
    </row>
    <row r="10" spans="1:98" ht="37.5">
      <c r="A10" s="36">
        <v>1</v>
      </c>
      <c r="B10" s="37" t="s">
        <v>157</v>
      </c>
      <c r="C10" s="97" t="s">
        <v>158</v>
      </c>
      <c r="D10" s="367">
        <f t="shared" si="0"/>
        <v>1.0000000000000004</v>
      </c>
      <c r="E10" s="167">
        <f t="shared" ref="E10" si="1">(I10+O10+T10+W10+AA10+AG10+AK10+AO10+AS10+AW10+BA10+BE10+BI10+BM10+BQ10+BU10+BY10+CC10+CG10+CK10+CO10+CS10)*F10</f>
        <v>1.6240000000000001</v>
      </c>
      <c r="F10" s="137">
        <v>0.7</v>
      </c>
      <c r="G10" s="383">
        <v>3</v>
      </c>
      <c r="H10" s="148">
        <v>0.05</v>
      </c>
      <c r="I10" s="31">
        <f t="shared" ref="I10" si="2">G10*H10</f>
        <v>0.15000000000000002</v>
      </c>
      <c r="J10" s="153">
        <v>-7.8066914498141293E-2</v>
      </c>
      <c r="K10" s="153">
        <v>-0.12982456140350873</v>
      </c>
      <c r="L10" s="133">
        <v>-6.7669172932330768E-2</v>
      </c>
      <c r="M10" s="383">
        <v>0</v>
      </c>
      <c r="N10" s="148">
        <v>0.15</v>
      </c>
      <c r="O10" s="69">
        <f t="shared" ref="O10" si="3">M10*N10</f>
        <v>0</v>
      </c>
      <c r="P10" s="153"/>
      <c r="Q10" s="153">
        <v>0.12318840579710155</v>
      </c>
      <c r="R10" s="383" t="s">
        <v>40</v>
      </c>
      <c r="S10" s="148">
        <v>0</v>
      </c>
      <c r="T10" s="69"/>
      <c r="U10" s="383">
        <v>5</v>
      </c>
      <c r="V10" s="236">
        <v>0.1</v>
      </c>
      <c r="W10" s="101">
        <f t="shared" ref="W10" si="4">U10*V10</f>
        <v>0.5</v>
      </c>
      <c r="X10" s="173">
        <v>0.31914893617021289</v>
      </c>
      <c r="Y10" s="383">
        <v>2</v>
      </c>
      <c r="Z10" s="148">
        <v>0.1</v>
      </c>
      <c r="AA10" s="129">
        <f t="shared" ref="AA10" si="5">Y10*Z10</f>
        <v>0.2</v>
      </c>
      <c r="AB10" s="153">
        <v>-0.27626459143968873</v>
      </c>
      <c r="AC10" s="153"/>
      <c r="AD10" s="153"/>
      <c r="AE10" s="383">
        <v>0</v>
      </c>
      <c r="AF10" s="148">
        <v>0.05</v>
      </c>
      <c r="AG10" s="69">
        <f>AE10*AF10</f>
        <v>0</v>
      </c>
      <c r="AH10" s="153">
        <v>-1</v>
      </c>
      <c r="AI10" s="383">
        <v>0</v>
      </c>
      <c r="AJ10" s="148">
        <v>0.05</v>
      </c>
      <c r="AK10" s="69">
        <f t="shared" ref="AK10" si="6">AI10*AJ10</f>
        <v>0</v>
      </c>
      <c r="AL10" s="153">
        <v>-1</v>
      </c>
      <c r="AM10" s="383">
        <v>0</v>
      </c>
      <c r="AN10" s="148">
        <v>0.02</v>
      </c>
      <c r="AO10" s="69">
        <v>0</v>
      </c>
      <c r="AP10" s="153">
        <v>0.23076923076923084</v>
      </c>
      <c r="AQ10" s="383">
        <v>0</v>
      </c>
      <c r="AR10" s="148">
        <v>0.05</v>
      </c>
      <c r="AS10" s="31">
        <f>AQ10*AR10</f>
        <v>0</v>
      </c>
      <c r="AT10" s="153"/>
      <c r="AU10" s="383">
        <v>0</v>
      </c>
      <c r="AV10" s="148">
        <v>0.05</v>
      </c>
      <c r="AW10" s="69">
        <v>0.25</v>
      </c>
      <c r="AX10" s="153">
        <v>0.18181818181818188</v>
      </c>
      <c r="AY10" s="383">
        <v>0</v>
      </c>
      <c r="AZ10" s="148">
        <v>0.05</v>
      </c>
      <c r="BA10" s="69">
        <f t="shared" ref="BA10" si="7">AY10*AZ10</f>
        <v>0</v>
      </c>
      <c r="BB10" s="153">
        <v>0</v>
      </c>
      <c r="BC10" s="383">
        <v>0</v>
      </c>
      <c r="BD10" s="148">
        <v>0.05</v>
      </c>
      <c r="BE10" s="31">
        <v>0.25</v>
      </c>
      <c r="BF10" s="153"/>
      <c r="BG10" s="383">
        <v>2</v>
      </c>
      <c r="BH10" s="148">
        <v>0.05</v>
      </c>
      <c r="BI10" s="69">
        <f t="shared" ref="BI10" si="8">BG10*BH10</f>
        <v>0.1</v>
      </c>
      <c r="BJ10" s="153">
        <v>0.11913357400722013</v>
      </c>
      <c r="BK10" s="383">
        <v>0</v>
      </c>
      <c r="BL10" s="148">
        <v>0.05</v>
      </c>
      <c r="BM10" s="31">
        <f>BK10*BL10</f>
        <v>0</v>
      </c>
      <c r="BN10" s="153">
        <v>3.2258064516129004E-2</v>
      </c>
      <c r="BO10" s="383">
        <v>5</v>
      </c>
      <c r="BP10" s="148">
        <v>0.05</v>
      </c>
      <c r="BQ10" s="69">
        <f>BO10*BP10</f>
        <v>0.25</v>
      </c>
      <c r="BR10" s="153">
        <v>0</v>
      </c>
      <c r="BS10" s="383">
        <v>5</v>
      </c>
      <c r="BT10" s="148">
        <v>0.04</v>
      </c>
      <c r="BU10" s="31">
        <f>BS10*BT10</f>
        <v>0.2</v>
      </c>
      <c r="BV10" s="153"/>
      <c r="BW10" s="383">
        <v>5</v>
      </c>
      <c r="BX10" s="148">
        <v>0.04</v>
      </c>
      <c r="BY10" s="129">
        <f>BW10*BX10</f>
        <v>0.2</v>
      </c>
      <c r="BZ10" s="153">
        <v>0.15942028985507251</v>
      </c>
      <c r="CA10" s="383">
        <v>5</v>
      </c>
      <c r="CB10" s="240">
        <v>0.02</v>
      </c>
      <c r="CC10" s="31">
        <f>CA10*CB10</f>
        <v>0.1</v>
      </c>
      <c r="CD10" s="153"/>
      <c r="CE10" s="31" t="s">
        <v>40</v>
      </c>
      <c r="CF10" s="240"/>
      <c r="CG10" s="31"/>
      <c r="CH10" s="153"/>
      <c r="CI10" s="31" t="s">
        <v>40</v>
      </c>
      <c r="CJ10" s="240"/>
      <c r="CK10" s="31"/>
      <c r="CL10" s="153"/>
      <c r="CM10" s="31" t="s">
        <v>40</v>
      </c>
      <c r="CN10" s="240"/>
      <c r="CO10" s="47"/>
      <c r="CP10" s="153"/>
      <c r="CQ10" s="383">
        <v>4</v>
      </c>
      <c r="CR10" s="148">
        <v>0.03</v>
      </c>
      <c r="CS10" s="69">
        <f>CQ10*CR10</f>
        <v>0.12</v>
      </c>
      <c r="CT10" s="153" t="e">
        <f>CQ10/#REF!-1</f>
        <v>#REF!</v>
      </c>
    </row>
    <row r="11" spans="1:98" s="38" customFormat="1" ht="18.75">
      <c r="A11" s="57"/>
      <c r="B11" s="58"/>
      <c r="C11" s="98"/>
      <c r="D11" s="98"/>
      <c r="E11" s="168"/>
      <c r="F11" s="53"/>
      <c r="G11" s="52"/>
      <c r="H11" s="53"/>
      <c r="I11" s="54"/>
      <c r="J11" s="73"/>
      <c r="K11" s="73"/>
      <c r="L11" s="73"/>
      <c r="M11" s="54"/>
      <c r="N11" s="53"/>
      <c r="O11" s="53"/>
      <c r="P11" s="73"/>
      <c r="Q11" s="73"/>
      <c r="R11" s="73"/>
      <c r="S11" s="73"/>
      <c r="T11" s="73"/>
      <c r="U11" s="102"/>
      <c r="V11" s="103"/>
      <c r="W11" s="103"/>
      <c r="X11" s="226"/>
      <c r="Y11" s="54"/>
      <c r="Z11" s="53"/>
      <c r="AA11" s="55"/>
      <c r="AB11" s="73"/>
      <c r="AC11" s="73"/>
      <c r="AD11" s="229"/>
      <c r="AE11" s="52"/>
      <c r="AF11" s="53"/>
      <c r="AG11" s="53"/>
      <c r="AH11" s="73"/>
      <c r="AI11" s="52"/>
      <c r="AJ11" s="53"/>
      <c r="AK11" s="53"/>
      <c r="AL11" s="73"/>
      <c r="AM11" s="54"/>
      <c r="AN11" s="54"/>
      <c r="AO11" s="53"/>
      <c r="AP11" s="229"/>
      <c r="AQ11" s="54"/>
      <c r="AR11" s="54"/>
      <c r="AS11" s="54"/>
      <c r="AT11" s="229"/>
      <c r="AU11" s="54"/>
      <c r="AV11" s="54"/>
      <c r="AW11" s="54"/>
      <c r="AX11" s="229"/>
      <c r="AY11" s="54"/>
      <c r="AZ11" s="54"/>
      <c r="BA11" s="53"/>
      <c r="BB11" s="73"/>
      <c r="BC11" s="54"/>
      <c r="BD11" s="54"/>
      <c r="BE11" s="54"/>
      <c r="BF11" s="229"/>
      <c r="BG11" s="52"/>
      <c r="BH11" s="54"/>
      <c r="BI11" s="53"/>
      <c r="BJ11" s="73"/>
      <c r="BK11" s="54"/>
      <c r="BL11" s="54"/>
      <c r="BM11" s="54"/>
      <c r="BN11" s="229"/>
      <c r="BO11" s="52"/>
      <c r="BP11" s="54"/>
      <c r="BQ11" s="53"/>
      <c r="BR11" s="73"/>
      <c r="BS11" s="54"/>
      <c r="BT11" s="54"/>
      <c r="BU11" s="54"/>
      <c r="BV11" s="73"/>
      <c r="BW11" s="54"/>
      <c r="BX11" s="54"/>
      <c r="BY11" s="54"/>
      <c r="BZ11" s="229"/>
      <c r="CA11" s="52"/>
      <c r="CB11" s="54"/>
      <c r="CC11" s="54"/>
      <c r="CD11" s="73"/>
      <c r="CE11" s="52"/>
      <c r="CF11" s="53"/>
      <c r="CG11" s="54"/>
      <c r="CH11" s="73"/>
      <c r="CI11" s="52"/>
      <c r="CJ11" s="55"/>
      <c r="CK11" s="54"/>
      <c r="CL11" s="73"/>
      <c r="CM11" s="52"/>
      <c r="CN11" s="53"/>
      <c r="CO11" s="54"/>
      <c r="CP11" s="73"/>
      <c r="CQ11" s="52"/>
      <c r="CR11" s="54"/>
      <c r="CS11" s="53"/>
      <c r="CT11" s="73"/>
    </row>
    <row r="12" spans="1:98" ht="23.25" customHeight="1">
      <c r="A12" s="432" t="s">
        <v>86</v>
      </c>
      <c r="B12" s="432"/>
      <c r="C12" s="154"/>
      <c r="D12" s="154"/>
      <c r="E12" s="169"/>
      <c r="F12" s="20"/>
      <c r="G12" s="9"/>
      <c r="H12" s="9"/>
      <c r="I12" s="9"/>
      <c r="J12" s="77"/>
      <c r="K12" s="77"/>
      <c r="L12" s="77"/>
      <c r="M12" s="26"/>
      <c r="N12" s="20"/>
      <c r="O12" s="26"/>
      <c r="P12" s="134"/>
      <c r="Q12" s="77"/>
      <c r="R12" s="77"/>
      <c r="S12" s="77"/>
      <c r="T12" s="77"/>
      <c r="U12" s="9"/>
      <c r="V12" s="9"/>
      <c r="W12" s="15"/>
      <c r="X12" s="77"/>
      <c r="Y12" s="19"/>
      <c r="Z12" s="9"/>
      <c r="AA12" s="110"/>
      <c r="AB12" s="77"/>
      <c r="AC12" s="77"/>
      <c r="AD12" s="230"/>
      <c r="AE12" s="19"/>
      <c r="AF12" s="9"/>
      <c r="AG12" s="9"/>
      <c r="AH12" s="77"/>
      <c r="AI12" s="19"/>
      <c r="AJ12" s="9"/>
      <c r="AK12" s="9"/>
      <c r="AL12" s="77"/>
      <c r="AM12" s="9"/>
      <c r="AN12" s="9"/>
      <c r="AO12" s="9"/>
      <c r="AP12" s="230"/>
      <c r="AQ12" s="9"/>
      <c r="AR12" s="9"/>
      <c r="AS12" s="9"/>
      <c r="AT12" s="230"/>
      <c r="AU12" s="9"/>
      <c r="AV12" s="9"/>
      <c r="AW12" s="9"/>
      <c r="AX12" s="230"/>
      <c r="AY12" s="19"/>
      <c r="AZ12" s="9"/>
      <c r="BA12" s="9"/>
      <c r="BB12" s="77"/>
      <c r="BC12" s="9"/>
      <c r="BD12" s="9"/>
      <c r="BE12" s="9"/>
      <c r="BF12" s="230"/>
      <c r="BG12" s="33"/>
      <c r="BH12" s="10"/>
      <c r="BI12" s="10"/>
      <c r="BJ12" s="232"/>
      <c r="BK12" s="9"/>
      <c r="BL12" s="9"/>
      <c r="BM12" s="9"/>
      <c r="BN12" s="230"/>
      <c r="BO12" s="19"/>
      <c r="BP12" s="9"/>
      <c r="BQ12" s="9"/>
      <c r="BR12" s="77"/>
      <c r="BS12" s="9"/>
      <c r="BT12" s="9"/>
      <c r="BU12" s="9"/>
      <c r="BV12" s="77"/>
      <c r="BW12" s="9"/>
      <c r="BX12" s="19"/>
      <c r="BY12" s="19"/>
      <c r="BZ12" s="230"/>
      <c r="CA12" s="19"/>
      <c r="CB12" s="9"/>
      <c r="CC12" s="9"/>
      <c r="CD12" s="77"/>
      <c r="CE12" s="19"/>
      <c r="CF12" s="9"/>
      <c r="CG12" s="9"/>
      <c r="CH12" s="77"/>
      <c r="CI12" s="19"/>
      <c r="CJ12" s="9"/>
      <c r="CK12" s="9"/>
      <c r="CL12" s="77"/>
      <c r="CM12" s="19"/>
      <c r="CN12" s="110"/>
      <c r="CO12" s="110"/>
      <c r="CP12" s="77"/>
      <c r="CQ12" s="19"/>
      <c r="CR12" s="9"/>
      <c r="CS12" s="15"/>
      <c r="CT12" s="77"/>
    </row>
  </sheetData>
  <mergeCells count="37">
    <mergeCell ref="M6:O6"/>
    <mergeCell ref="U6:W6"/>
    <mergeCell ref="AY1:CS1"/>
    <mergeCell ref="F2:AW2"/>
    <mergeCell ref="AY2:CO2"/>
    <mergeCell ref="E4:AK4"/>
    <mergeCell ref="AM4:CS4"/>
    <mergeCell ref="E3:AK3"/>
    <mergeCell ref="AM3:CS3"/>
    <mergeCell ref="AQ6:AS6"/>
    <mergeCell ref="AU6:AW6"/>
    <mergeCell ref="AY6:BA6"/>
    <mergeCell ref="BK6:BM6"/>
    <mergeCell ref="AM6:AO6"/>
    <mergeCell ref="CQ6:CS6"/>
    <mergeCell ref="BO6:BQ6"/>
    <mergeCell ref="BS6:BU6"/>
    <mergeCell ref="BW6:BY6"/>
    <mergeCell ref="CA6:CC6"/>
    <mergeCell ref="CE6:CG6"/>
    <mergeCell ref="CI6:CK6"/>
    <mergeCell ref="B4:B6"/>
    <mergeCell ref="R6:T6"/>
    <mergeCell ref="BC6:BE6"/>
    <mergeCell ref="A12:B12"/>
    <mergeCell ref="CM6:CO6"/>
    <mergeCell ref="M5:O5"/>
    <mergeCell ref="Y6:AA6"/>
    <mergeCell ref="AE6:AG6"/>
    <mergeCell ref="A4:A6"/>
    <mergeCell ref="C4:C6"/>
    <mergeCell ref="G6:I6"/>
    <mergeCell ref="U5:W5"/>
    <mergeCell ref="Y5:AA5"/>
    <mergeCell ref="BG6:BI6"/>
    <mergeCell ref="AI6:AK6"/>
    <mergeCell ref="G5:I5"/>
  </mergeCells>
  <conditionalFormatting sqref="AH10 AL10 AP1:AP2 AP5:AP1048576 AT1:AT2 AT5:AT1048576 AX1:AX2 AX5:AX1048576 BB10 BF1:BF2 BF5:BF1048576 BJ10 BR1:BR2 BR5:BR1048576 BV1:BV2 BV5:BV1048576 BZ1:BZ2 BZ5:BZ1048576 CD1:CD2 CD5:CD1048576 CH1:CH2 CH5:CH1048576 CL1:CL2 CL5:CL1048576 CT1:CT2 CT7:CT1048576 CT5 AC1:AD2 AC5:AD1048576 J5:L1048576 X8:X10 AB10 P1:P2 P5:P1048576 J1:L2 Q10">
    <cfRule type="cellIs" dxfId="4" priority="33" operator="lessThan">
      <formula>-0.25</formula>
    </cfRule>
  </conditionalFormatting>
  <conditionalFormatting sqref="BN5:BN1048576 BN1:BN2 AM3">
    <cfRule type="cellIs" dxfId="3" priority="12" operator="lessThan">
      <formula>-0.25</formula>
    </cfRule>
    <cfRule type="cellIs" dxfId="2" priority="13" operator="lessThan">
      <formula>-0.25</formula>
    </cfRule>
  </conditionalFormatting>
  <conditionalFormatting sqref="CP1:CP2 CP5:CP1048576 CT6">
    <cfRule type="cellIs" dxfId="1" priority="4" operator="lessThan">
      <formula>-0.25</formula>
    </cfRule>
    <cfRule type="cellIs" dxfId="0" priority="5" operator="lessThan">
      <formula>-1</formula>
    </cfRule>
  </conditionalFormatting>
  <pageMargins left="0.19685039370078741" right="0.19685039370078741" top="0.62992125984251968" bottom="0.74803149606299213" header="0.31496062992125984" footer="0.31496062992125984"/>
  <pageSetup paperSize="8" scale="90" fitToWidth="3" orientation="landscape" r:id="rId1"/>
  <headerFooter scaleWithDoc="0" alignWithMargins="0"/>
  <colBreaks count="2" manualBreakCount="2">
    <brk id="30" min="2" max="15" man="1"/>
    <brk id="62" min="2" max="15" man="1"/>
  </colBreaks>
  <legacyDrawing r:id="rId2"/>
</worksheet>
</file>

<file path=xl/worksheets/sheet4.xml><?xml version="1.0" encoding="utf-8"?>
<worksheet xmlns="http://schemas.openxmlformats.org/spreadsheetml/2006/main" xmlns:r="http://schemas.openxmlformats.org/officeDocument/2006/relationships">
  <sheetPr>
    <tabColor theme="4"/>
  </sheetPr>
  <dimension ref="A1:M12"/>
  <sheetViews>
    <sheetView topLeftCell="A2" zoomScale="80" zoomScaleNormal="80" zoomScaleSheetLayoutView="80" zoomScalePageLayoutView="60" workbookViewId="0">
      <pane xSplit="3" ySplit="4" topLeftCell="D6" activePane="bottomRight" state="frozen"/>
      <selection activeCell="A3" sqref="A3"/>
      <selection pane="topRight" activeCell="E3" sqref="E3"/>
      <selection pane="bottomLeft" activeCell="A6" sqref="A6"/>
      <selection pane="bottomRight" activeCell="D21" sqref="D21"/>
    </sheetView>
  </sheetViews>
  <sheetFormatPr defaultRowHeight="15"/>
  <cols>
    <col min="1" max="1" width="4.42578125" style="21" customWidth="1"/>
    <col min="2" max="2" width="63.7109375" style="2" customWidth="1"/>
    <col min="3" max="3" width="6.5703125" style="99" customWidth="1"/>
    <col min="4" max="4" width="13.7109375" style="95" customWidth="1"/>
    <col min="5" max="5" width="5.7109375" style="100" customWidth="1"/>
    <col min="6" max="6" width="7.140625" style="136" customWidth="1"/>
    <col min="7" max="7" width="7.140625" style="2" customWidth="1"/>
    <col min="8" max="8" width="6.85546875" style="120" customWidth="1"/>
    <col min="9" max="9" width="9.42578125" style="74" hidden="1" customWidth="1"/>
    <col min="10" max="10" width="5.85546875" style="2" customWidth="1"/>
    <col min="11" max="11" width="6.140625" style="2" customWidth="1"/>
    <col min="12" max="12" width="9.5703125" style="18" customWidth="1"/>
    <col min="13" max="13" width="10.140625" style="132" hidden="1" customWidth="1"/>
  </cols>
  <sheetData>
    <row r="1" spans="1:13" s="1" customFormat="1" ht="18.75" hidden="1" customHeight="1">
      <c r="A1" s="51" t="s">
        <v>31</v>
      </c>
      <c r="B1" s="12"/>
      <c r="C1" s="25"/>
      <c r="D1" s="25"/>
      <c r="E1" s="449"/>
      <c r="F1" s="449"/>
      <c r="G1" s="449"/>
      <c r="H1" s="449"/>
      <c r="I1" s="449"/>
      <c r="J1" s="449"/>
      <c r="K1" s="449"/>
      <c r="L1" s="449"/>
      <c r="M1" s="131"/>
    </row>
    <row r="2" spans="1:13" ht="3" hidden="1" customHeight="1">
      <c r="A2" s="61" t="s">
        <v>27</v>
      </c>
      <c r="B2" s="62"/>
      <c r="C2" s="61" t="s">
        <v>0</v>
      </c>
      <c r="D2" s="63"/>
      <c r="E2" s="278"/>
      <c r="F2" s="279"/>
      <c r="G2" s="278"/>
      <c r="H2" s="280"/>
      <c r="I2" s="281"/>
      <c r="J2" s="278"/>
      <c r="K2" s="278"/>
      <c r="L2" s="304"/>
    </row>
    <row r="3" spans="1:13" ht="45.75" customHeight="1">
      <c r="A3" s="222"/>
      <c r="B3" s="450" t="s">
        <v>201</v>
      </c>
      <c r="C3" s="450"/>
      <c r="D3" s="450"/>
      <c r="E3" s="450"/>
      <c r="F3" s="450"/>
      <c r="G3" s="450"/>
      <c r="H3" s="450"/>
      <c r="I3" s="450"/>
      <c r="J3" s="450"/>
      <c r="K3" s="450"/>
      <c r="L3" s="450"/>
      <c r="M3" s="450"/>
    </row>
    <row r="4" spans="1:13" ht="33" customHeight="1">
      <c r="A4" s="452" t="s">
        <v>88</v>
      </c>
      <c r="B4" s="454" t="s">
        <v>8</v>
      </c>
      <c r="C4" s="452" t="s">
        <v>0</v>
      </c>
      <c r="D4" s="456" t="s">
        <v>155</v>
      </c>
      <c r="E4" s="457"/>
      <c r="F4" s="457"/>
      <c r="G4" s="457"/>
      <c r="H4" s="457"/>
      <c r="I4" s="457"/>
      <c r="J4" s="457"/>
      <c r="K4" s="457"/>
      <c r="L4" s="457"/>
      <c r="M4" s="458"/>
    </row>
    <row r="5" spans="1:13" ht="15.75" hidden="1" customHeight="1">
      <c r="A5" s="453"/>
      <c r="B5" s="455"/>
      <c r="C5" s="453"/>
      <c r="D5" s="360"/>
      <c r="E5" s="354"/>
      <c r="F5" s="355" t="s">
        <v>25</v>
      </c>
      <c r="G5" s="354"/>
      <c r="H5" s="356"/>
      <c r="I5" s="357"/>
      <c r="J5" s="354"/>
      <c r="K5" s="354"/>
      <c r="L5" s="358"/>
      <c r="M5" s="359"/>
    </row>
    <row r="6" spans="1:13" s="3" customFormat="1" ht="91.5" customHeight="1">
      <c r="A6" s="453"/>
      <c r="B6" s="455"/>
      <c r="C6" s="453"/>
      <c r="D6" s="353" t="s">
        <v>147</v>
      </c>
      <c r="E6" s="329" t="s">
        <v>41</v>
      </c>
      <c r="F6" s="451" t="s">
        <v>24</v>
      </c>
      <c r="G6" s="451"/>
      <c r="H6" s="451"/>
      <c r="I6" s="330" t="s">
        <v>152</v>
      </c>
      <c r="J6" s="451" t="s">
        <v>196</v>
      </c>
      <c r="K6" s="451"/>
      <c r="L6" s="451"/>
      <c r="M6" s="330" t="s">
        <v>152</v>
      </c>
    </row>
    <row r="7" spans="1:13" s="3" customFormat="1" ht="21.75" customHeight="1">
      <c r="A7" s="259"/>
      <c r="B7" s="28"/>
      <c r="C7" s="222"/>
      <c r="D7" s="331" t="s">
        <v>83</v>
      </c>
      <c r="E7" s="332" t="s">
        <v>74</v>
      </c>
      <c r="F7" s="333" t="s">
        <v>75</v>
      </c>
      <c r="G7" s="70" t="s">
        <v>76</v>
      </c>
      <c r="H7" s="117" t="s">
        <v>77</v>
      </c>
      <c r="I7" s="334"/>
      <c r="J7" s="305" t="s">
        <v>78</v>
      </c>
      <c r="K7" s="70" t="s">
        <v>79</v>
      </c>
      <c r="L7" s="325" t="s">
        <v>80</v>
      </c>
      <c r="M7" s="321"/>
    </row>
    <row r="8" spans="1:13" s="42" customFormat="1" ht="14.25" customHeight="1">
      <c r="A8" s="349"/>
      <c r="B8" s="335"/>
      <c r="C8" s="336"/>
      <c r="D8" s="337"/>
      <c r="E8" s="338">
        <v>0.1</v>
      </c>
      <c r="F8" s="339"/>
      <c r="G8" s="40">
        <v>0.5</v>
      </c>
      <c r="H8" s="125"/>
      <c r="I8" s="340"/>
      <c r="J8" s="40"/>
      <c r="K8" s="40">
        <v>0.5</v>
      </c>
      <c r="L8" s="326"/>
      <c r="M8" s="322"/>
    </row>
    <row r="9" spans="1:13" s="7" customFormat="1" ht="22.5" hidden="1" customHeight="1">
      <c r="A9" s="261">
        <v>1</v>
      </c>
      <c r="B9" s="28" t="s">
        <v>4</v>
      </c>
      <c r="C9" s="341" t="s">
        <v>1</v>
      </c>
      <c r="D9" s="342" t="e">
        <v>#REF!</v>
      </c>
      <c r="E9" s="343" t="e">
        <v>#REF!</v>
      </c>
      <c r="F9" s="344">
        <v>5</v>
      </c>
      <c r="G9" s="24">
        <v>0.6</v>
      </c>
      <c r="H9" s="126">
        <v>3</v>
      </c>
      <c r="I9" s="345"/>
      <c r="J9" s="24"/>
      <c r="K9" s="24">
        <v>0.5</v>
      </c>
      <c r="L9" s="327"/>
      <c r="M9" s="323"/>
    </row>
    <row r="10" spans="1:13" s="4" customFormat="1" ht="37.5">
      <c r="A10" s="262">
        <v>1</v>
      </c>
      <c r="B10" s="37" t="s">
        <v>157</v>
      </c>
      <c r="C10" s="97" t="s">
        <v>2</v>
      </c>
      <c r="D10" s="346">
        <f t="shared" ref="D10" si="0">(H10+L10)*E10</f>
        <v>0.5</v>
      </c>
      <c r="E10" s="338">
        <v>0.1</v>
      </c>
      <c r="F10" s="348">
        <v>5</v>
      </c>
      <c r="G10" s="308">
        <v>1</v>
      </c>
      <c r="H10" s="127">
        <v>5</v>
      </c>
      <c r="I10" s="347">
        <v>0</v>
      </c>
      <c r="J10" s="17">
        <v>0</v>
      </c>
      <c r="K10" s="31">
        <v>0.5</v>
      </c>
      <c r="L10" s="328">
        <f t="shared" ref="L10" si="1">J10*K10</f>
        <v>0</v>
      </c>
      <c r="M10" s="324"/>
    </row>
    <row r="11" spans="1:13" s="38" customFormat="1" ht="18.75">
      <c r="A11" s="57"/>
      <c r="B11" s="58"/>
      <c r="C11" s="98"/>
      <c r="D11" s="94"/>
      <c r="E11" s="171"/>
      <c r="F11" s="55"/>
      <c r="G11" s="54"/>
      <c r="H11" s="119"/>
      <c r="I11" s="73"/>
      <c r="J11" s="54"/>
      <c r="K11" s="54"/>
      <c r="L11" s="52"/>
      <c r="M11" s="130"/>
    </row>
    <row r="12" spans="1:13" ht="23.25" customHeight="1">
      <c r="A12" s="390" t="s">
        <v>86</v>
      </c>
      <c r="B12" s="390"/>
      <c r="C12" s="22"/>
      <c r="D12" s="14"/>
      <c r="E12" s="172"/>
      <c r="F12" s="135"/>
      <c r="G12" s="9"/>
      <c r="H12" s="128"/>
      <c r="I12" s="77"/>
      <c r="J12" s="9"/>
      <c r="K12" s="9"/>
      <c r="L12" s="19"/>
    </row>
  </sheetData>
  <mergeCells count="9">
    <mergeCell ref="E1:L1"/>
    <mergeCell ref="B3:M3"/>
    <mergeCell ref="A12:B12"/>
    <mergeCell ref="F6:H6"/>
    <mergeCell ref="J6:L6"/>
    <mergeCell ref="C4:C6"/>
    <mergeCell ref="B4:B6"/>
    <mergeCell ref="A4:A6"/>
    <mergeCell ref="D4:M4"/>
  </mergeCells>
  <pageMargins left="0.19685039370078741" right="0.19685039370078741" top="0.62992125984251968" bottom="0.74803149606299213" header="0.31496062992125984" footer="0.31496062992125984"/>
  <pageSetup paperSize="8" scale="60" fitToWidth="0"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8</vt:i4>
      </vt:variant>
    </vt:vector>
  </HeadingPairs>
  <TitlesOfParts>
    <vt:vector size="12" baseType="lpstr">
      <vt:lpstr>Результаты мониторинга</vt:lpstr>
      <vt:lpstr>доходы</vt:lpstr>
      <vt:lpstr>расходы, закупки</vt:lpstr>
      <vt:lpstr>упр. активами, учет и отчетн. </vt:lpstr>
      <vt:lpstr>доходы!Заголовки_для_печати</vt:lpstr>
      <vt:lpstr>'расходы, закупки'!Заголовки_для_печати</vt:lpstr>
      <vt:lpstr>'Результаты мониторинга'!Заголовки_для_печати</vt:lpstr>
      <vt:lpstr>'упр. активами, учет и отчетн. '!Заголовки_для_печати</vt:lpstr>
      <vt:lpstr>доходы!Область_печати</vt:lpstr>
      <vt:lpstr>'расходы, закупки'!Область_печати</vt:lpstr>
      <vt:lpstr>'Результаты мониторинга'!Область_печати</vt:lpstr>
      <vt:lpstr>'упр. активами, учет и отчетн. '!Область_печати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Ирина Владимировна Коновалова</dc:creator>
  <cp:lastModifiedBy>FIN-05</cp:lastModifiedBy>
  <cp:lastPrinted>2025-06-27T10:27:51Z</cp:lastPrinted>
  <dcterms:created xsi:type="dcterms:W3CDTF">2013-04-15T08:45:32Z</dcterms:created>
  <dcterms:modified xsi:type="dcterms:W3CDTF">2026-06-01T06:23:07Z</dcterms:modified>
</cp:coreProperties>
</file>