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'Sheet1'!$A$2:$D$37</definedName>
  </definedNames>
  <calcPr fullCalcOnLoad="1"/>
</workbook>
</file>

<file path=xl/sharedStrings.xml><?xml version="1.0" encoding="utf-8"?>
<sst xmlns="http://schemas.openxmlformats.org/spreadsheetml/2006/main" count="82" uniqueCount="79">
  <si>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</si>
  <si>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</si>
  <si>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</si>
  <si>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</si>
  <si>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</si>
  <si>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</si>
  <si>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</si>
  <si>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</si>
  <si>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</si>
  <si>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</si>
  <si>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</si>
  <si>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</si>
  <si>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</si>
  <si>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</si>
  <si>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</si>
  <si>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</si>
  <si>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0702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</si>
  <si>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</si>
  <si>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</si>
  <si>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</si>
  <si>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</si>
  <si>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</si>
  <si>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</si>
  <si>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</si>
  <si>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</si>
  <si>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</si>
  <si>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</si>
  <si>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</si>
  <si>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</si>
  <si>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</si>
  <si>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</si>
  <si>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</si>
  <si>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</si>
  <si>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</si>
  <si>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</si>
  <si>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</si>
  <si>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</si>
  <si>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</si>
  <si>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</si>
  <si>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</si>
  <si>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</si>
  <si>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</si>
  <si>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</si>
  <si>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</si>
  <si>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</si>
  <si>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</si>
  <si>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</si>
  <si>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</si>
  <si>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</si>
  <si>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</si>
  <si>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</si>
  <si>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</si>
  <si>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</si>
  <si>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</si>
  <si>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</si>
  <si>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</si>
  <si>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</si>
  <si>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</si>
  <si>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</si>
  <si>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</si>
  <si>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</si>
  <si>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</si>
  <si>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</si>
  <si>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</si>
  <si>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</si>
  <si>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0703</t>
  </si>
  <si>
    <t>0105</t>
  </si>
  <si>
    <t>Судебная система</t>
  </si>
  <si>
    <t>-</t>
  </si>
  <si>
    <t>Процент исполнения бюджета</t>
  </si>
  <si>
    <t>0503</t>
  </si>
  <si>
    <t>Благоустройство</t>
  </si>
  <si>
    <t>Жилищное хозяйство</t>
  </si>
  <si>
    <t>0501</t>
  </si>
  <si>
    <t>Утверждено решением о бюджете на 2023 год      (уточненный)</t>
  </si>
  <si>
    <t>Уровень изменений по сравнению с соответствующим периодом 2022 года</t>
  </si>
  <si>
    <t>Расходы бюджета Пучежского муниципального района по разделам и подразделам классификации расходов бюджета за 2023 год</t>
  </si>
  <si>
    <t>Исполнено за                 2023 год</t>
  </si>
  <si>
    <t>Исполнено за                 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</si>
</sst>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6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" fontId="39" fillId="0" borderId="10">
      <alignment horizontal="right" shrinkToFit="1"/>
      <protection/>
    </xf>
    <xf numFmtId="4" fontId="39" fillId="0" borderId="10">
      <alignment horizontal="right"/>
      <protection/>
    </xf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0" fillId="37" borderId="11" applyNumberFormat="0" applyAlignment="0" applyProtection="0"/>
    <xf numFmtId="0" fontId="41" fillId="38" borderId="12" applyNumberFormat="0" applyAlignment="0" applyProtection="0"/>
    <xf numFmtId="0" fontId="42" fillId="38" borderId="1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7" fillId="39" borderId="17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2" borderId="18" applyNumberFormat="0" applyFont="0" applyAlignment="0" applyProtection="0"/>
    <xf numFmtId="9" fontId="0" fillId="0" borderId="0" applyFont="0" applyFill="0" applyBorder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3" borderId="0" applyNumberFormat="0" applyBorder="0" applyAlignment="0" applyProtection="0"/>
  </cellStyleXfs>
  <cellXfs count="33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6" borderId="20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22" fillId="6" borderId="20" xfId="0" applyNumberFormat="1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left" vertical="center" wrapText="1"/>
    </xf>
    <xf numFmtId="0" fontId="24" fillId="6" borderId="20" xfId="0" applyFont="1" applyFill="1" applyBorder="1" applyAlignment="1">
      <alignment horizontal="center" vertical="center" wrapText="1"/>
    </xf>
    <xf numFmtId="4" fontId="24" fillId="6" borderId="2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20" xfId="0" applyNumberFormat="1" applyFont="1" applyFill="1" applyBorder="1" applyAlignment="1">
      <alignment horizontal="center" vertical="center" wrapText="1"/>
    </xf>
    <xf numFmtId="188" fontId="20" fillId="6" borderId="20" xfId="0" applyNumberFormat="1" applyFont="1" applyFill="1" applyBorder="1" applyAlignment="1">
      <alignment horizontal="center" vertical="center"/>
    </xf>
    <xf numFmtId="188" fontId="20" fillId="0" borderId="20" xfId="0" applyNumberFormat="1" applyFont="1" applyBorder="1" applyAlignment="1">
      <alignment horizontal="center" vertical="center"/>
    </xf>
    <xf numFmtId="188" fontId="21" fillId="6" borderId="20" xfId="0" applyNumberFormat="1" applyFont="1" applyFill="1" applyBorder="1" applyAlignment="1">
      <alignment horizontal="center" vertical="center"/>
    </xf>
    <xf numFmtId="188" fontId="20" fillId="0" borderId="20" xfId="0" applyNumberFormat="1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/>
    </xf>
    <xf numFmtId="0" fontId="20" fillId="0" borderId="20" xfId="0" applyFont="1" applyBorder="1" applyAlignment="1" applyProtection="1">
      <alignment horizontal="center" vertical="center" wrapText="1"/>
      <protection locked="0"/>
    </xf>
    <xf numFmtId="180" fontId="55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2" fillId="0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188" fontId="20" fillId="0" borderId="21" xfId="0" applyNumberFormat="1" applyFont="1" applyBorder="1" applyAlignment="1">
      <alignment horizontal="center" vertical="center"/>
    </xf>
    <xf numFmtId="188" fontId="20" fillId="0" borderId="2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75" applyNumberFormat="1" applyFont="1" applyAlignment="1" applyProtection="1">
      <alignment horizontal="center" vertical="center"/>
      <protection/>
    </xf>
    <xf numFmtId="0" fontId="23" fillId="29" borderId="22" xfId="0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45" xfId="74"/>
    <cellStyle name="xl46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2"/>
  <sheetViews>
    <sheetView tabSelected="1" zoomScaleSheetLayoutView="100" zoomScalePageLayoutView="0" workbookViewId="0" topLeftCell="A19">
      <selection activeCell="E44" sqref="E44"/>
    </sheetView>
  </sheetViews>
  <sheetFormatPr defaultColWidth="9.421875" defaultRowHeight="15"/>
  <cols>
    <col min="1" max="1" width="54.8515625" style="1" bestFit="1" customWidth="1"/>
    <col min="2" max="2" width="14.28125" style="8" bestFit="1" customWidth="1"/>
    <col min="3" max="3" width="17.00390625" style="28" customWidth="1"/>
    <col min="4" max="4" width="17.140625" style="28" bestFit="1" customWidth="1"/>
    <col min="5" max="5" width="15.28125" style="1" bestFit="1" customWidth="1"/>
    <col min="6" max="6" width="16.28125" style="20" customWidth="1"/>
    <col min="7" max="7" width="18.28125" style="1" customWidth="1"/>
    <col min="8" max="16384" width="9.421875" style="1" customWidth="1"/>
  </cols>
  <sheetData>
    <row r="1" spans="1:7" ht="37.5" customHeight="1">
      <c r="A1" s="31" t="s">
        <v>76</v>
      </c>
      <c r="B1" s="31"/>
      <c r="C1" s="31"/>
      <c r="D1" s="31"/>
      <c r="E1" s="31"/>
      <c r="F1" s="31"/>
      <c r="G1" s="31"/>
    </row>
    <row r="2" spans="1:7" ht="96.75" customHeight="1">
      <c r="A2" s="2" t="s">
        <v>58</v>
      </c>
      <c r="B2" s="2" t="s">
        <v>59</v>
      </c>
      <c r="C2" s="19" t="s">
        <v>74</v>
      </c>
      <c r="D2" s="2" t="s">
        <v>77</v>
      </c>
      <c r="E2" s="2" t="s">
        <v>69</v>
      </c>
      <c r="F2" s="2" t="s">
        <v>78</v>
      </c>
      <c r="G2" s="21" t="s">
        <v>75</v>
      </c>
    </row>
    <row r="3" spans="1:9" ht="15.75">
      <c r="A3" s="4" t="s">
        <v>1</v>
      </c>
      <c r="B3" s="7" t="s">
        <v>15</v>
      </c>
      <c r="C3" s="9">
        <f>SUM(C4:C10)</f>
        <v>60244719.28</v>
      </c>
      <c r="D3" s="9">
        <f>SUM(D4:D10)</f>
        <v>59893612</v>
      </c>
      <c r="E3" s="15">
        <f aca="true" t="shared" si="0" ref="E3:E11">D3/C3*100</f>
        <v>99.41719824708925</v>
      </c>
      <c r="F3" s="9">
        <f>SUM(F4:F10)</f>
        <v>47588814.66</v>
      </c>
      <c r="G3" s="15">
        <f>D3/F3*100</f>
        <v>125.85649049658427</v>
      </c>
      <c r="I3" s="5"/>
    </row>
    <row r="4" spans="1:7" ht="47.25">
      <c r="A4" s="3" t="s">
        <v>51</v>
      </c>
      <c r="B4" s="6" t="s">
        <v>29</v>
      </c>
      <c r="C4" s="30">
        <v>2654452.89</v>
      </c>
      <c r="D4" s="30">
        <v>2654452.89</v>
      </c>
      <c r="E4" s="16">
        <f t="shared" si="0"/>
        <v>100</v>
      </c>
      <c r="F4" s="29">
        <v>2092752.07</v>
      </c>
      <c r="G4" s="18">
        <f>D4/F4*100</f>
        <v>126.8402945600718</v>
      </c>
    </row>
    <row r="5" spans="1:7" ht="63">
      <c r="A5" s="3" t="s">
        <v>25</v>
      </c>
      <c r="B5" s="6" t="s">
        <v>11</v>
      </c>
      <c r="C5" s="30">
        <v>591020.14</v>
      </c>
      <c r="D5" s="30">
        <v>591020.14</v>
      </c>
      <c r="E5" s="16">
        <f t="shared" si="0"/>
        <v>100</v>
      </c>
      <c r="F5" s="29">
        <v>534508.92</v>
      </c>
      <c r="G5" s="18">
        <f>D5/F5*100</f>
        <v>110.57254947213977</v>
      </c>
    </row>
    <row r="6" spans="1:7" ht="63">
      <c r="A6" s="3" t="s">
        <v>8</v>
      </c>
      <c r="B6" s="6" t="s">
        <v>42</v>
      </c>
      <c r="C6" s="30">
        <v>18368039.03</v>
      </c>
      <c r="D6" s="30">
        <v>18363244.68</v>
      </c>
      <c r="E6" s="16">
        <f>D6/C6*100</f>
        <v>99.97389841129927</v>
      </c>
      <c r="F6" s="29">
        <v>15740415.41</v>
      </c>
      <c r="G6" s="18">
        <f>D6/F6*100</f>
        <v>116.66302446080105</v>
      </c>
    </row>
    <row r="7" spans="1:7" ht="15.75">
      <c r="A7" s="3" t="s">
        <v>67</v>
      </c>
      <c r="B7" s="14" t="s">
        <v>66</v>
      </c>
      <c r="C7" s="30">
        <v>460.67</v>
      </c>
      <c r="D7" s="30">
        <v>460.67</v>
      </c>
      <c r="E7" s="16">
        <f t="shared" si="0"/>
        <v>100</v>
      </c>
      <c r="F7" s="29">
        <v>12149.95</v>
      </c>
      <c r="G7" s="18">
        <f>D7/F7*100</f>
        <v>3.7915382367828676</v>
      </c>
    </row>
    <row r="8" spans="1:7" ht="47.25">
      <c r="A8" s="3" t="s">
        <v>55</v>
      </c>
      <c r="B8" s="6" t="s">
        <v>4</v>
      </c>
      <c r="C8" s="30">
        <v>5784644.49</v>
      </c>
      <c r="D8" s="30">
        <v>5784644.49</v>
      </c>
      <c r="E8" s="16">
        <f t="shared" si="0"/>
        <v>100</v>
      </c>
      <c r="F8" s="29">
        <v>5259919.81</v>
      </c>
      <c r="G8" s="18">
        <f>D8/F8*100</f>
        <v>109.97590645778305</v>
      </c>
    </row>
    <row r="9" spans="1:7" ht="15.75">
      <c r="A9" s="3" t="s">
        <v>63</v>
      </c>
      <c r="B9" s="14" t="s">
        <v>62</v>
      </c>
      <c r="C9" s="30">
        <v>0</v>
      </c>
      <c r="D9" s="30">
        <v>0</v>
      </c>
      <c r="E9" s="16" t="s">
        <v>68</v>
      </c>
      <c r="F9" s="29">
        <v>0</v>
      </c>
      <c r="G9" s="18" t="s">
        <v>68</v>
      </c>
    </row>
    <row r="10" spans="1:7" ht="15.75">
      <c r="A10" s="3" t="s">
        <v>35</v>
      </c>
      <c r="B10" s="6" t="s">
        <v>44</v>
      </c>
      <c r="C10" s="30">
        <v>32846102.06</v>
      </c>
      <c r="D10" s="30">
        <v>32499789.13</v>
      </c>
      <c r="E10" s="16">
        <f t="shared" si="0"/>
        <v>98.94564983885336</v>
      </c>
      <c r="F10" s="29">
        <v>23949068.5</v>
      </c>
      <c r="G10" s="18">
        <f>D10/F10*100</f>
        <v>135.7037712343593</v>
      </c>
    </row>
    <row r="11" spans="1:7" ht="15.75">
      <c r="A11" s="4" t="s">
        <v>3</v>
      </c>
      <c r="B11" s="7" t="s">
        <v>10</v>
      </c>
      <c r="C11" s="9">
        <f>SUM(C12:C15)</f>
        <v>31473929.87</v>
      </c>
      <c r="D11" s="9">
        <f>SUM(D12:D15)</f>
        <v>31191130.83</v>
      </c>
      <c r="E11" s="15">
        <f t="shared" si="0"/>
        <v>99.10148163521976</v>
      </c>
      <c r="F11" s="9">
        <f>SUM(F12:F15)</f>
        <v>28878415.929999996</v>
      </c>
      <c r="G11" s="15">
        <f aca="true" t="shared" si="1" ref="G11:G20">D11/F11*100</f>
        <v>108.00845484602037</v>
      </c>
    </row>
    <row r="12" spans="1:7" ht="15.75">
      <c r="A12" s="3" t="s">
        <v>19</v>
      </c>
      <c r="B12" s="6" t="s">
        <v>18</v>
      </c>
      <c r="C12" s="30">
        <v>493284.3</v>
      </c>
      <c r="D12" s="30">
        <v>430107.9</v>
      </c>
      <c r="E12" s="16">
        <f aca="true" t="shared" si="2" ref="E12:E37">D12/C12*100</f>
        <v>87.19270003119905</v>
      </c>
      <c r="F12" s="29">
        <v>492000</v>
      </c>
      <c r="G12" s="18">
        <f t="shared" si="1"/>
        <v>87.42030487804878</v>
      </c>
    </row>
    <row r="13" spans="1:7" ht="15.75">
      <c r="A13" s="3" t="s">
        <v>0</v>
      </c>
      <c r="B13" s="6" t="s">
        <v>13</v>
      </c>
      <c r="C13" s="30">
        <v>10760000</v>
      </c>
      <c r="D13" s="30">
        <v>10760000</v>
      </c>
      <c r="E13" s="16">
        <f t="shared" si="2"/>
        <v>100</v>
      </c>
      <c r="F13" s="29">
        <v>10722000</v>
      </c>
      <c r="G13" s="18">
        <f t="shared" si="1"/>
        <v>100.35441149039359</v>
      </c>
    </row>
    <row r="14" spans="1:7" ht="15.75">
      <c r="A14" s="3" t="s">
        <v>47</v>
      </c>
      <c r="B14" s="6" t="s">
        <v>45</v>
      </c>
      <c r="C14" s="30">
        <v>18338565.57</v>
      </c>
      <c r="D14" s="30">
        <v>18118942.93</v>
      </c>
      <c r="E14" s="16">
        <f t="shared" si="2"/>
        <v>98.802400115965</v>
      </c>
      <c r="F14" s="29">
        <v>15758975.69</v>
      </c>
      <c r="G14" s="18">
        <f t="shared" si="1"/>
        <v>114.9753847358083</v>
      </c>
    </row>
    <row r="15" spans="1:7" ht="15.75">
      <c r="A15" s="3" t="s">
        <v>20</v>
      </c>
      <c r="B15" s="6" t="s">
        <v>5</v>
      </c>
      <c r="C15" s="30">
        <v>1882080</v>
      </c>
      <c r="D15" s="30">
        <v>1882080</v>
      </c>
      <c r="E15" s="16">
        <f t="shared" si="2"/>
        <v>100</v>
      </c>
      <c r="F15" s="29">
        <v>1905440.24</v>
      </c>
      <c r="G15" s="18">
        <f t="shared" si="1"/>
        <v>98.77402400192828</v>
      </c>
    </row>
    <row r="16" spans="1:7" ht="15.75">
      <c r="A16" s="4" t="s">
        <v>7</v>
      </c>
      <c r="B16" s="7" t="s">
        <v>6</v>
      </c>
      <c r="C16" s="9">
        <f>SUM(C17:C19)</f>
        <v>7780432.5</v>
      </c>
      <c r="D16" s="9">
        <f>SUM(D17:D19)</f>
        <v>7721970.76</v>
      </c>
      <c r="E16" s="15">
        <f>D16/C16*100</f>
        <v>99.24860552417876</v>
      </c>
      <c r="F16" s="9">
        <f>SUM(F17:F19)</f>
        <v>2546967.04</v>
      </c>
      <c r="G16" s="15">
        <f t="shared" si="1"/>
        <v>303.18298740136026</v>
      </c>
    </row>
    <row r="17" spans="1:7" s="23" customFormat="1" ht="15.75">
      <c r="A17" s="3" t="s">
        <v>72</v>
      </c>
      <c r="B17" s="14" t="s">
        <v>73</v>
      </c>
      <c r="C17" s="30">
        <v>3091514.06</v>
      </c>
      <c r="D17" s="30">
        <v>3091514.06</v>
      </c>
      <c r="E17" s="16">
        <f t="shared" si="2"/>
        <v>100</v>
      </c>
      <c r="F17" s="22">
        <v>0</v>
      </c>
      <c r="G17" s="27" t="s">
        <v>68</v>
      </c>
    </row>
    <row r="18" spans="1:7" ht="15.75">
      <c r="A18" s="24" t="s">
        <v>57</v>
      </c>
      <c r="B18" s="25" t="s">
        <v>21</v>
      </c>
      <c r="C18" s="30">
        <v>4688918.44</v>
      </c>
      <c r="D18" s="30">
        <v>4630456.7</v>
      </c>
      <c r="E18" s="26">
        <f t="shared" si="2"/>
        <v>98.75319349764591</v>
      </c>
      <c r="F18" s="29">
        <v>2437756.84</v>
      </c>
      <c r="G18" s="27">
        <f>D18/F18*100</f>
        <v>189.9474395485647</v>
      </c>
    </row>
    <row r="19" spans="1:7" ht="15.75">
      <c r="A19" s="3" t="s">
        <v>71</v>
      </c>
      <c r="B19" s="14" t="s">
        <v>70</v>
      </c>
      <c r="C19" s="29">
        <v>0</v>
      </c>
      <c r="D19" s="29">
        <v>0</v>
      </c>
      <c r="E19" s="16" t="s">
        <v>68</v>
      </c>
      <c r="F19" s="29">
        <v>109210.2</v>
      </c>
      <c r="G19" s="27">
        <f>D19/F19*100</f>
        <v>0</v>
      </c>
    </row>
    <row r="20" spans="1:7" ht="15.75">
      <c r="A20" s="4" t="s">
        <v>31</v>
      </c>
      <c r="B20" s="7" t="s">
        <v>56</v>
      </c>
      <c r="C20" s="9">
        <f>SUM(C21:C26)</f>
        <v>171662477.01000002</v>
      </c>
      <c r="D20" s="9">
        <f>SUM(D21:D26)</f>
        <v>170188285.83999997</v>
      </c>
      <c r="E20" s="15">
        <f>D20/C20*100</f>
        <v>99.1412269031198</v>
      </c>
      <c r="F20" s="9">
        <f>SUM(F21:F26)</f>
        <v>168618876.07999998</v>
      </c>
      <c r="G20" s="15">
        <f t="shared" si="1"/>
        <v>100.93074381497797</v>
      </c>
    </row>
    <row r="21" spans="1:7" ht="15.75">
      <c r="A21" s="3" t="s">
        <v>50</v>
      </c>
      <c r="B21" s="6" t="s">
        <v>37</v>
      </c>
      <c r="C21" s="30">
        <v>53006719.18</v>
      </c>
      <c r="D21" s="30">
        <v>52652499.91</v>
      </c>
      <c r="E21" s="16">
        <f t="shared" si="2"/>
        <v>99.33174647388164</v>
      </c>
      <c r="F21" s="29">
        <v>55682666.22</v>
      </c>
      <c r="G21" s="18">
        <f aca="true" t="shared" si="3" ref="G21:G26">D21/F21*100</f>
        <v>94.55815154750684</v>
      </c>
    </row>
    <row r="22" spans="1:7" ht="15.75">
      <c r="A22" s="3" t="s">
        <v>22</v>
      </c>
      <c r="B22" s="6" t="s">
        <v>16</v>
      </c>
      <c r="C22" s="30">
        <v>86408871.11</v>
      </c>
      <c r="D22" s="30">
        <v>85460301.3</v>
      </c>
      <c r="E22" s="16">
        <f t="shared" si="2"/>
        <v>98.90223098876913</v>
      </c>
      <c r="F22" s="29">
        <v>77471508.93</v>
      </c>
      <c r="G22" s="18">
        <f t="shared" si="3"/>
        <v>110.31191012068491</v>
      </c>
    </row>
    <row r="23" spans="1:7" ht="15.75">
      <c r="A23" s="3" t="s">
        <v>64</v>
      </c>
      <c r="B23" s="14" t="s">
        <v>65</v>
      </c>
      <c r="C23" s="30">
        <v>23981535.89</v>
      </c>
      <c r="D23" s="30">
        <v>23812686.48</v>
      </c>
      <c r="E23" s="16">
        <f t="shared" si="2"/>
        <v>99.29591911554584</v>
      </c>
      <c r="F23" s="29">
        <v>27734172.19</v>
      </c>
      <c r="G23" s="18">
        <f t="shared" si="3"/>
        <v>85.86045517012418</v>
      </c>
    </row>
    <row r="24" spans="1:7" ht="31.5">
      <c r="A24" s="3" t="s">
        <v>40</v>
      </c>
      <c r="B24" s="6" t="s">
        <v>12</v>
      </c>
      <c r="C24" s="30">
        <v>99413</v>
      </c>
      <c r="D24" s="30">
        <v>99413</v>
      </c>
      <c r="E24" s="16">
        <f t="shared" si="2"/>
        <v>100</v>
      </c>
      <c r="F24" s="29">
        <v>72424</v>
      </c>
      <c r="G24" s="18">
        <f t="shared" si="3"/>
        <v>137.26527118082404</v>
      </c>
    </row>
    <row r="25" spans="1:7" ht="15.75">
      <c r="A25" s="3" t="s">
        <v>30</v>
      </c>
      <c r="B25" s="6" t="s">
        <v>26</v>
      </c>
      <c r="C25" s="30">
        <v>405442.86</v>
      </c>
      <c r="D25" s="30">
        <v>405442.86</v>
      </c>
      <c r="E25" s="16">
        <f t="shared" si="2"/>
        <v>100</v>
      </c>
      <c r="F25" s="29">
        <v>968816.04</v>
      </c>
      <c r="G25" s="18">
        <f t="shared" si="3"/>
        <v>41.8493133123601</v>
      </c>
    </row>
    <row r="26" spans="1:7" ht="15.75">
      <c r="A26" s="3" t="s">
        <v>54</v>
      </c>
      <c r="B26" s="6" t="s">
        <v>39</v>
      </c>
      <c r="C26" s="30">
        <v>7760494.97</v>
      </c>
      <c r="D26" s="30">
        <v>7757942.29</v>
      </c>
      <c r="E26" s="16">
        <f t="shared" si="2"/>
        <v>99.96710673726524</v>
      </c>
      <c r="F26" s="29">
        <v>6689288.7</v>
      </c>
      <c r="G26" s="18">
        <f t="shared" si="3"/>
        <v>115.97559378772215</v>
      </c>
    </row>
    <row r="27" spans="1:7" ht="15.75">
      <c r="A27" s="4" t="s">
        <v>9</v>
      </c>
      <c r="B27" s="7" t="s">
        <v>53</v>
      </c>
      <c r="C27" s="9">
        <f>C28</f>
        <v>38977177.36</v>
      </c>
      <c r="D27" s="9">
        <f>D28</f>
        <v>38930119.14</v>
      </c>
      <c r="E27" s="15">
        <f>D27/C27*100</f>
        <v>99.87926724512306</v>
      </c>
      <c r="F27" s="9">
        <f>F28</f>
        <v>35023492.42</v>
      </c>
      <c r="G27" s="15">
        <f aca="true" t="shared" si="4" ref="G27:G37">D27/F27*100</f>
        <v>111.15430372605886</v>
      </c>
    </row>
    <row r="28" spans="1:7" ht="15.75">
      <c r="A28" s="3" t="s">
        <v>24</v>
      </c>
      <c r="B28" s="6" t="s">
        <v>34</v>
      </c>
      <c r="C28" s="30">
        <v>38977177.36</v>
      </c>
      <c r="D28" s="30">
        <v>38930119.14</v>
      </c>
      <c r="E28" s="16">
        <f t="shared" si="2"/>
        <v>99.87926724512306</v>
      </c>
      <c r="F28" s="29">
        <v>35023492.42</v>
      </c>
      <c r="G28" s="18">
        <f t="shared" si="4"/>
        <v>111.15430372605886</v>
      </c>
    </row>
    <row r="29" spans="1:7" ht="15.75">
      <c r="A29" s="4" t="s">
        <v>2</v>
      </c>
      <c r="B29" s="7" t="s">
        <v>52</v>
      </c>
      <c r="C29" s="9">
        <f>SUM(C30:C33)</f>
        <v>7937076.359999999</v>
      </c>
      <c r="D29" s="9">
        <f>SUM(D30:D33)</f>
        <v>7605740.23</v>
      </c>
      <c r="E29" s="15">
        <f>D29/C29*100</f>
        <v>95.82546374796375</v>
      </c>
      <c r="F29" s="9">
        <f>SUM(F30:F33)</f>
        <v>6042615.41</v>
      </c>
      <c r="G29" s="15">
        <f t="shared" si="4"/>
        <v>125.8683486195922</v>
      </c>
    </row>
    <row r="30" spans="1:7" ht="15.75">
      <c r="A30" s="3" t="s">
        <v>23</v>
      </c>
      <c r="B30" s="6" t="s">
        <v>33</v>
      </c>
      <c r="C30" s="30">
        <v>1772372.2</v>
      </c>
      <c r="D30" s="30">
        <v>1772372.2</v>
      </c>
      <c r="E30" s="16">
        <f t="shared" si="2"/>
        <v>100</v>
      </c>
      <c r="F30" s="29">
        <v>1647079.59</v>
      </c>
      <c r="G30" s="18">
        <f t="shared" si="4"/>
        <v>107.60695541130467</v>
      </c>
    </row>
    <row r="31" spans="1:7" ht="15.75">
      <c r="A31" s="3" t="s">
        <v>61</v>
      </c>
      <c r="B31" s="6">
        <v>1003</v>
      </c>
      <c r="C31" s="30">
        <v>2832051.6</v>
      </c>
      <c r="D31" s="30">
        <v>2832051.6</v>
      </c>
      <c r="E31" s="16">
        <f t="shared" si="2"/>
        <v>100</v>
      </c>
      <c r="F31" s="29">
        <v>2137527</v>
      </c>
      <c r="G31" s="18">
        <f t="shared" si="4"/>
        <v>132.49196852250287</v>
      </c>
    </row>
    <row r="32" spans="1:7" ht="15.75">
      <c r="A32" s="3" t="s">
        <v>38</v>
      </c>
      <c r="B32" s="6" t="s">
        <v>28</v>
      </c>
      <c r="C32" s="30">
        <v>2963152.56</v>
      </c>
      <c r="D32" s="30">
        <v>2631816.43</v>
      </c>
      <c r="E32" s="16">
        <f t="shared" si="2"/>
        <v>88.81812112974703</v>
      </c>
      <c r="F32" s="29">
        <v>1899008.82</v>
      </c>
      <c r="G32" s="18">
        <f t="shared" si="4"/>
        <v>138.5889524199261</v>
      </c>
    </row>
    <row r="33" spans="1:7" ht="15.75">
      <c r="A33" s="3" t="s">
        <v>46</v>
      </c>
      <c r="B33" s="6" t="s">
        <v>41</v>
      </c>
      <c r="C33" s="30">
        <v>369500</v>
      </c>
      <c r="D33" s="30">
        <v>369500</v>
      </c>
      <c r="E33" s="16">
        <f t="shared" si="2"/>
        <v>100</v>
      </c>
      <c r="F33" s="29">
        <v>359000</v>
      </c>
      <c r="G33" s="18">
        <f t="shared" si="4"/>
        <v>102.92479108635098</v>
      </c>
    </row>
    <row r="34" spans="1:7" ht="15.75">
      <c r="A34" s="4" t="s">
        <v>17</v>
      </c>
      <c r="B34" s="7" t="s">
        <v>49</v>
      </c>
      <c r="C34" s="9">
        <f>C35</f>
        <v>955000</v>
      </c>
      <c r="D34" s="9">
        <f>D35</f>
        <v>955000</v>
      </c>
      <c r="E34" s="15">
        <f>D34/C34*100</f>
        <v>100</v>
      </c>
      <c r="F34" s="9">
        <f>F35</f>
        <v>806175.3</v>
      </c>
      <c r="G34" s="15">
        <f t="shared" si="4"/>
        <v>118.46058791431591</v>
      </c>
    </row>
    <row r="35" spans="1:7" ht="15.75">
      <c r="A35" s="3" t="s">
        <v>14</v>
      </c>
      <c r="B35" s="6" t="s">
        <v>32</v>
      </c>
      <c r="C35" s="30">
        <v>955000</v>
      </c>
      <c r="D35" s="30">
        <v>955000</v>
      </c>
      <c r="E35" s="16">
        <f t="shared" si="2"/>
        <v>100</v>
      </c>
      <c r="F35" s="29">
        <v>806175.3</v>
      </c>
      <c r="G35" s="18">
        <f t="shared" si="4"/>
        <v>118.46058791431591</v>
      </c>
    </row>
    <row r="36" spans="1:7" ht="31.5">
      <c r="A36" s="4" t="s">
        <v>36</v>
      </c>
      <c r="B36" s="7" t="s">
        <v>43</v>
      </c>
      <c r="C36" s="9">
        <f>C37</f>
        <v>2245.34</v>
      </c>
      <c r="D36" s="9">
        <f>D37</f>
        <v>2245.34</v>
      </c>
      <c r="E36" s="15">
        <f>D36/C36*100</f>
        <v>100</v>
      </c>
      <c r="F36" s="9">
        <f>F37</f>
        <v>3417.72</v>
      </c>
      <c r="G36" s="15">
        <f t="shared" si="4"/>
        <v>65.69701438385826</v>
      </c>
    </row>
    <row r="37" spans="1:7" ht="31.5">
      <c r="A37" s="3" t="s">
        <v>48</v>
      </c>
      <c r="B37" s="6" t="s">
        <v>27</v>
      </c>
      <c r="C37" s="30">
        <v>2245.34</v>
      </c>
      <c r="D37" s="30">
        <v>2245.34</v>
      </c>
      <c r="E37" s="16">
        <f t="shared" si="2"/>
        <v>100</v>
      </c>
      <c r="F37" s="29">
        <v>3417.72</v>
      </c>
      <c r="G37" s="18">
        <f t="shared" si="4"/>
        <v>65.69701438385826</v>
      </c>
    </row>
    <row r="38" spans="1:7" s="13" customFormat="1" ht="15.75">
      <c r="A38" s="10" t="s">
        <v>60</v>
      </c>
      <c r="B38" s="11"/>
      <c r="C38" s="12">
        <f>C36+C34+C29+C27+C20+C16+C11+C3</f>
        <v>319033057.72</v>
      </c>
      <c r="D38" s="12">
        <f>D36+D34+D29+D27+D20+D16+D11+D3</f>
        <v>316488104.14</v>
      </c>
      <c r="E38" s="17">
        <f>D38/C38*100</f>
        <v>99.20229157498981</v>
      </c>
      <c r="F38" s="12">
        <f>F36+F34+F29+F27+F20+F16+F11+F3</f>
        <v>289508774.55999994</v>
      </c>
      <c r="G38" s="17">
        <f>D38/F38*100</f>
        <v>109.31900237600868</v>
      </c>
    </row>
    <row r="42" spans="3:4" ht="15.75">
      <c r="C42" s="32"/>
      <c r="D42" s="32"/>
    </row>
  </sheetData>
  <sheetProtection/>
  <autoFilter ref="A2:D37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2024-01-09T06:24:11Z</cp:lastPrinted>
  <dcterms:created xsi:type="dcterms:W3CDTF">2017-04-18T09:53:03Z</dcterms:created>
  <dcterms:modified xsi:type="dcterms:W3CDTF">2024-01-09T08:44:32Z</dcterms:modified>
  <cp:category/>
  <cp:version/>
  <cp:contentType/>
  <cp:contentStatus/>
</cp:coreProperties>
</file>