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0" windowHeight="1170" activeTab="2"/>
  </bookViews>
  <sheets>
    <sheet name="доходы" sheetId="5" r:id="rId1"/>
    <sheet name="расходы" sheetId="4" r:id="rId2"/>
    <sheet name="источники" sheetId="3" r:id="rId3"/>
  </sheets>
  <definedNames>
    <definedName name="_xlnm._FilterDatabase" localSheetId="1" hidden="1">расходы!$A$2:$D$36</definedName>
    <definedName name="_xlnm.Print_Titles" localSheetId="0">доходы!$3:$4</definedName>
  </definedNames>
  <calcPr calcId="125725"/>
</workbook>
</file>

<file path=xl/calcChain.xml><?xml version="1.0" encoding="utf-8"?>
<calcChain xmlns="http://schemas.openxmlformats.org/spreadsheetml/2006/main">
  <c r="D37" i="4"/>
  <c r="C37"/>
  <c r="E88" i="5"/>
  <c r="E87"/>
  <c r="E86"/>
  <c r="E85"/>
  <c r="E84"/>
  <c r="E83"/>
  <c r="E82"/>
  <c r="E81"/>
  <c r="E80"/>
  <c r="E77"/>
  <c r="E76"/>
  <c r="E75"/>
  <c r="E73"/>
  <c r="E71"/>
  <c r="E69"/>
  <c r="E68"/>
  <c r="E67"/>
  <c r="E66"/>
  <c r="E65"/>
  <c r="E64"/>
  <c r="E61"/>
  <c r="E58"/>
  <c r="E57"/>
  <c r="E54"/>
  <c r="E53"/>
  <c r="E51"/>
  <c r="E50"/>
  <c r="E49"/>
  <c r="E48"/>
  <c r="E47"/>
  <c r="E46"/>
  <c r="E45"/>
  <c r="E44"/>
  <c r="E43"/>
  <c r="E37"/>
  <c r="E36"/>
  <c r="E35"/>
  <c r="E34"/>
  <c r="E33"/>
  <c r="E32"/>
  <c r="E29"/>
  <c r="E28"/>
  <c r="E27"/>
  <c r="E26"/>
  <c r="E23"/>
  <c r="E21"/>
  <c r="E20"/>
  <c r="E19"/>
  <c r="E18"/>
  <c r="E17"/>
  <c r="E16"/>
  <c r="E15"/>
  <c r="E14"/>
  <c r="E13"/>
  <c r="E12"/>
  <c r="E10"/>
  <c r="E9"/>
  <c r="E8"/>
  <c r="E7"/>
  <c r="E5"/>
  <c r="E8" i="4"/>
  <c r="E9"/>
  <c r="C4"/>
  <c r="E36"/>
  <c r="D35"/>
  <c r="E35" s="1"/>
  <c r="C35"/>
  <c r="E34"/>
  <c r="E33"/>
  <c r="E32"/>
  <c r="E31"/>
  <c r="D30"/>
  <c r="C30"/>
  <c r="E29"/>
  <c r="D28"/>
  <c r="C28"/>
  <c r="E28" s="1"/>
  <c r="E27"/>
  <c r="E26"/>
  <c r="E25"/>
  <c r="E24"/>
  <c r="E23"/>
  <c r="E22"/>
  <c r="D21"/>
  <c r="C21"/>
  <c r="E20"/>
  <c r="D18"/>
  <c r="C18"/>
  <c r="E17"/>
  <c r="E16"/>
  <c r="E15"/>
  <c r="E14"/>
  <c r="D13"/>
  <c r="C13"/>
  <c r="E12"/>
  <c r="E11"/>
  <c r="E10"/>
  <c r="E7"/>
  <c r="E6"/>
  <c r="E5"/>
  <c r="D4"/>
  <c r="D3" l="1"/>
  <c r="C3"/>
  <c r="E30"/>
  <c r="E21"/>
  <c r="E13"/>
  <c r="E18"/>
  <c r="E4"/>
  <c r="E3" l="1"/>
</calcChain>
</file>

<file path=xl/sharedStrings.xml><?xml version="1.0" encoding="utf-8"?>
<sst xmlns="http://schemas.openxmlformats.org/spreadsheetml/2006/main" count="298" uniqueCount="271">
  <si>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</si>
  <si>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</si>
  <si>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</si>
  <si>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</si>
  <si>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</si>
  <si>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</si>
  <si>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</si>
  <si>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</si>
  <si>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</si>
  <si>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</si>
  <si>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</si>
  <si>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</si>
  <si>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</si>
  <si>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</si>
  <si>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</si>
  <si>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</si>
  <si>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</si>
  <si>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</si>
  <si>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</si>
  <si>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</si>
  <si>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</si>
  <si>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</si>
  <si>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</si>
  <si>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</si>
  <si>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</si>
  <si>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</si>
  <si>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</si>
  <si>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</si>
  <si>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</si>
  <si>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</si>
  <si>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</si>
  <si>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</si>
  <si>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</si>
  <si>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</si>
  <si>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</si>
  <si>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0703</t>
  </si>
  <si>
    <t>Профессиональная подготовка, переподготовка и повышение квалификации</t>
  </si>
  <si>
    <t>0705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</si>
  <si>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</si>
  <si>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</si>
  <si>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</si>
  <si>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</si>
  <si>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</si>
  <si>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</si>
  <si>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</si>
  <si>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</si>
  <si>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</si>
  <si>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</si>
  <si>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</si>
  <si>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</si>
  <si>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</si>
  <si>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</si>
  <si>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</si>
  <si>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</si>
  <si>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</si>
  <si>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</si>
  <si>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Результат исполнения бюджета (дефицит / профицит)</t>
  </si>
  <si>
    <t>ИТОГО</t>
  </si>
  <si>
    <t>00090000000000000000</t>
  </si>
  <si>
    <t>00001000000000000000</t>
  </si>
  <si>
    <t>Изменение остатков средств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</si>
  <si>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</si>
  <si>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</si>
  <si>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</si>
  <si>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</si>
  <si>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</si>
  <si>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</si>
  <si>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</si>
  <si>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</si>
  <si>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</si>
  <si>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</si>
  <si>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</si>
  <si>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</si>
  <si>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</si>
  <si>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</si>
  <si>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</si>
  <si>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</si>
  <si>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районов</t>
  </si>
  <si>
    <t>00001050201050000610</t>
  </si>
  <si>
    <t>Раздел, подраздел</t>
  </si>
  <si>
    <t>Наименование показателя</t>
  </si>
  <si>
    <t xml:space="preserve"> Источники финансирования </t>
  </si>
  <si>
    <t>Код источника финансирования по КИВФ, КИВнФ</t>
  </si>
  <si>
    <t>Наименование раздела, подраздела</t>
  </si>
  <si>
    <t>Процент исполнения бюджета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</si>
  <si>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</si>
  <si>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-</t>
  </si>
  <si>
    <t>Жилищное хозяйство</t>
  </si>
  <si>
    <t>0501</t>
  </si>
  <si>
    <t>Дополнительное образование</t>
  </si>
  <si>
    <t>Молодежная политика и оздоровление детей</t>
  </si>
  <si>
    <t>Физическая культура</t>
  </si>
  <si>
    <t>1101</t>
  </si>
  <si>
    <t>РАСХОДЫ БЮДЖЕТА - ВСЕГО</t>
  </si>
  <si>
    <t>Расходы</t>
  </si>
  <si>
    <t>Утверждено - бюджеты муниципальных районов</t>
  </si>
  <si>
    <t>Исполнено - бюджеты муниципальных районов</t>
  </si>
  <si>
    <t>Утверждено решением о бюджете на 2025 год      (уточненный)</t>
  </si>
  <si>
    <t xml:space="preserve">Исполнено за        1 квартал          2025 года </t>
  </si>
  <si>
    <t>Наименование 
показателя</t>
  </si>
  <si>
    <t>Код дохода по бюджетной классификации</t>
  </si>
  <si>
    <t>Доходы бюджета - всего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</si>
  <si>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</si>
  <si>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</si>
  <si>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</si>
  <si>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</si>
  <si>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</si>
  <si>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</si>
  <si>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</si>
  <si>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</si>
  <si>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</si>
  <si>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</si>
  <si>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</si>
  <si>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</si>
  <si>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</si>
  <si>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</si>
  <si>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</si>
  <si>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</si>
  <si>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</si>
  <si>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</si>
  <si>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</si>
  <si>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</si>
  <si>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</si>
  <si>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</si>
  <si>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</si>
  <si>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</si>
  <si>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</si>
  <si>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</si>
  <si>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</si>
  <si>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</si>
  <si>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</si>
  <si>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</si>
  <si>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</si>
  <si>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</si>
  <si>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</si>
  <si>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</si>
  <si>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</si>
  <si>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</si>
  <si>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</si>
  <si>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</si>
  <si>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</si>
  <si>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</si>
  <si>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</si>
  <si>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</si>
  <si>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</si>
  <si>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</si>
  <si>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</si>
  <si>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</si>
  <si>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</si>
  <si>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</si>
  <si>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</si>
  <si>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</si>
  <si>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</si>
  <si>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000 1110501305 0000 120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</si>
  <si>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</si>
  <si>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</si>
  <si>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</si>
  <si>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000 1110503505 0000 120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</si>
  <si>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</si>
  <si>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</si>
  <si>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</si>
  <si>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</si>
  <si>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</si>
  <si>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</si>
  <si>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</si>
  <si>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</si>
  <si>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</si>
  <si>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</si>
  <si>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</si>
  <si>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</si>
  <si>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</si>
  <si>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</si>
  <si>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</si>
  <si>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</si>
  <si>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</si>
  <si>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</si>
  <si>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</si>
  <si>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</si>
  <si>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</si>
  <si>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</si>
  <si>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</si>
  <si>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</si>
  <si>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</si>
  <si>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</si>
  <si>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</si>
  <si>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</si>
  <si>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</si>
  <si>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</si>
  <si>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</si>
  <si>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</si>
  <si>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</si>
  <si>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</si>
  <si>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</si>
  <si>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</si>
  <si>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</si>
  <si>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</si>
  <si>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</si>
  <si>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</si>
  <si>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</si>
  <si>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</si>
  <si>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</si>
  <si>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</si>
  <si>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</si>
  <si>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</si>
  <si>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</si>
  <si>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</si>
  <si>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ПРОЧИЕ НЕНАЛОГОВЫЕ ДОХОДЫ</t>
  </si>
  <si>
    <t xml:space="preserve"> 000 1170000000 0000 000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</si>
  <si>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</si>
  <si>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</si>
  <si>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</si>
  <si>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</si>
  <si>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</si>
  <si>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</si>
  <si>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</si>
  <si>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</si>
  <si>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</si>
  <si>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</si>
  <si>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</si>
  <si>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 xml:space="preserve"> 000 2021500905 0000 150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</si>
  <si>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</si>
  <si>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</si>
  <si>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</si>
  <si>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</si>
  <si>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</si>
  <si>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</si>
  <si>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</si>
  <si>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</si>
  <si>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</si>
  <si>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</si>
  <si>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муниципальных районов на модернизацию региональных и муниципальных музеев</t>
  </si>
  <si>
    <t xml:space="preserve"> 000 2022559705 0000 150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</si>
  <si>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</si>
  <si>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</si>
  <si>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</si>
  <si>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</si>
  <si>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</si>
  <si>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</si>
  <si>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</si>
  <si>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</si>
  <si>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</si>
  <si>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</si>
  <si>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</si>
  <si>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</si>
  <si>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</si>
  <si>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</si>
  <si>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</si>
  <si>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</si>
  <si>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</si>
  <si>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000 2024505005 0000 150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</si>
  <si>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</si>
  <si>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</si>
  <si>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</si>
  <si>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</si>
  <si>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</si>
  <si>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</si>
  <si>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</si>
  <si>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</si>
  <si>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</si>
  <si>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</si>
  <si>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Доходы 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</si>
  <si>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</si>
  <si>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Плата за выбросы загрязняющих веществ в атмосферный воздух стационарными объектами </t>
  </si>
  <si>
    <t>Утверждено решением о бюджете 
на 2025 год      (уточненный)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</si>
  <si>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превышаю-щей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</si>
  <si>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 Государственная пошлина по делам, рассматри-ваемым в судах общей юрисдикции, мировыми судьями (за исключением Верховного Суда Российской Федерации)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</si>
  <si>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расположе-ны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</si>
  <si>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расположе-ны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</si>
  <si>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находяще-гося в оперативном управлении органов управле-ния муниципальных районов и созданных ими учреждений (за исключением имущества муници-пальных бюджетных и автономных учреждений)</t>
  </si>
  <si>
    <t>Доходы от продажи земельных участков, государ-ственная собственность на которые не разграни-чена и которые расположены в границах сельских поселений и межселенных территорий муници-пальных районов</t>
  </si>
  <si>
    <t>Приложение к распоряжению администрации Пучежского муниципального района от 15.04.2025 № 89-р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</si>
</sst>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.0"/>
    <numFmt numFmtId="167" formatCode="dd\.mm\.yyyy"/>
  </numFmts>
  <fonts count="30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9">
    <xf numFmtId="0" fontId="0" fillId="0" borderId="0"/>
    <xf numFmtId="9" fontId="2" fillId="0" borderId="0" applyFont="0" applyFill="0" applyBorder="0" applyAlignment="0" applyProtection="0"/>
    <xf numFmtId="0" fontId="3" fillId="0" borderId="0"/>
    <xf numFmtId="4" fontId="7" fillId="0" borderId="1">
      <alignment horizontal="right"/>
    </xf>
    <xf numFmtId="4" fontId="10" fillId="0" borderId="1">
      <alignment horizontal="right" shrinkToFit="1"/>
    </xf>
    <xf numFmtId="0" fontId="17" fillId="0" borderId="0"/>
    <xf numFmtId="0" fontId="16" fillId="0" borderId="0"/>
    <xf numFmtId="0" fontId="18" fillId="0" borderId="0"/>
    <xf numFmtId="49" fontId="10" fillId="0" borderId="1">
      <alignment horizontal="center" vertical="center" wrapText="1"/>
    </xf>
    <xf numFmtId="49" fontId="10" fillId="0" borderId="5">
      <alignment horizontal="center" vertical="center" wrapText="1"/>
    </xf>
    <xf numFmtId="0" fontId="10" fillId="0" borderId="11">
      <alignment horizontal="left" wrapText="1"/>
    </xf>
    <xf numFmtId="49" fontId="10" fillId="0" borderId="12">
      <alignment horizontal="center"/>
    </xf>
    <xf numFmtId="4" fontId="10" fillId="0" borderId="1">
      <alignment horizontal="right"/>
    </xf>
    <xf numFmtId="0" fontId="10" fillId="0" borderId="14">
      <alignment horizontal="left" wrapText="1" indent="1"/>
    </xf>
    <xf numFmtId="49" fontId="10" fillId="0" borderId="15">
      <alignment horizontal="center"/>
    </xf>
    <xf numFmtId="49" fontId="10" fillId="0" borderId="9">
      <alignment horizontal="center"/>
    </xf>
    <xf numFmtId="0" fontId="10" fillId="0" borderId="16">
      <alignment horizontal="left" wrapText="1" indent="2"/>
    </xf>
    <xf numFmtId="49" fontId="10" fillId="0" borderId="1">
      <alignment horizontal="center"/>
    </xf>
    <xf numFmtId="0" fontId="10" fillId="0" borderId="0"/>
    <xf numFmtId="0" fontId="10" fillId="0" borderId="17"/>
    <xf numFmtId="0" fontId="10" fillId="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0" fillId="0" borderId="2"/>
    <xf numFmtId="0" fontId="10" fillId="0" borderId="18">
      <alignment horizontal="left" wrapText="1"/>
    </xf>
    <xf numFmtId="0" fontId="18" fillId="0" borderId="19">
      <alignment horizontal="left" wrapText="1"/>
    </xf>
    <xf numFmtId="0" fontId="18" fillId="0" borderId="2"/>
    <xf numFmtId="0" fontId="10" fillId="0" borderId="20">
      <alignment horizontal="left" wrapText="1" indent="1"/>
    </xf>
    <xf numFmtId="0" fontId="10" fillId="0" borderId="14">
      <alignment horizontal="left" wrapText="1"/>
    </xf>
    <xf numFmtId="0" fontId="10" fillId="0" borderId="14">
      <alignment horizontal="left" wrapText="1" indent="2"/>
    </xf>
    <xf numFmtId="0" fontId="17" fillId="0" borderId="21"/>
    <xf numFmtId="0" fontId="10" fillId="0" borderId="0">
      <alignment horizontal="center" wrapText="1"/>
    </xf>
    <xf numFmtId="49" fontId="10" fillId="0" borderId="2">
      <alignment horizontal="left"/>
    </xf>
    <xf numFmtId="49" fontId="10" fillId="0" borderId="22">
      <alignment horizontal="center" wrapText="1"/>
    </xf>
    <xf numFmtId="49" fontId="10" fillId="0" borderId="22">
      <alignment horizontal="center"/>
    </xf>
    <xf numFmtId="0" fontId="18" fillId="0" borderId="0">
      <alignment horizontal="center"/>
    </xf>
    <xf numFmtId="49" fontId="10" fillId="0" borderId="5">
      <alignment horizontal="center"/>
    </xf>
    <xf numFmtId="49" fontId="10" fillId="0" borderId="23">
      <alignment horizontal="center"/>
    </xf>
    <xf numFmtId="0" fontId="10" fillId="0" borderId="18">
      <alignment horizontal="left" wrapText="1" indent="1"/>
    </xf>
    <xf numFmtId="0" fontId="10" fillId="0" borderId="24">
      <alignment horizontal="left" wrapText="1"/>
    </xf>
    <xf numFmtId="0" fontId="10" fillId="0" borderId="24">
      <alignment horizontal="left" wrapText="1" indent="2"/>
    </xf>
    <xf numFmtId="0" fontId="17" fillId="0" borderId="15"/>
    <xf numFmtId="0" fontId="17" fillId="0" borderId="23"/>
    <xf numFmtId="0" fontId="18" fillId="0" borderId="25">
      <alignment horizontal="center" vertical="center" textRotation="90" wrapText="1"/>
    </xf>
    <xf numFmtId="0" fontId="18" fillId="0" borderId="21">
      <alignment horizontal="center" vertical="center" textRotation="90" wrapText="1"/>
    </xf>
    <xf numFmtId="0" fontId="10" fillId="0" borderId="0">
      <alignment vertical="center"/>
    </xf>
    <xf numFmtId="0" fontId="18" fillId="0" borderId="2">
      <alignment horizontal="center" vertical="center" textRotation="90" wrapText="1"/>
    </xf>
    <xf numFmtId="0" fontId="18" fillId="0" borderId="21">
      <alignment horizontal="center" vertical="center" textRotation="90"/>
    </xf>
    <xf numFmtId="0" fontId="18" fillId="0" borderId="2">
      <alignment horizontal="center" vertical="center" textRotation="90"/>
    </xf>
    <xf numFmtId="0" fontId="18" fillId="0" borderId="25">
      <alignment horizontal="center" vertical="center" textRotation="90"/>
    </xf>
    <xf numFmtId="0" fontId="17" fillId="0" borderId="2"/>
    <xf numFmtId="0" fontId="18" fillId="0" borderId="1">
      <alignment horizontal="center" vertical="center" textRotation="90"/>
    </xf>
    <xf numFmtId="0" fontId="21" fillId="0" borderId="2">
      <alignment wrapText="1"/>
    </xf>
    <xf numFmtId="0" fontId="21" fillId="0" borderId="21">
      <alignment wrapText="1"/>
    </xf>
    <xf numFmtId="0" fontId="10" fillId="0" borderId="1">
      <alignment horizontal="center" vertical="top" wrapText="1"/>
    </xf>
    <xf numFmtId="0" fontId="18" fillId="0" borderId="26"/>
    <xf numFmtId="49" fontId="22" fillId="0" borderId="27">
      <alignment horizontal="left" vertical="center" wrapText="1"/>
    </xf>
    <xf numFmtId="49" fontId="10" fillId="0" borderId="28">
      <alignment horizontal="left" vertical="center" wrapText="1" indent="2"/>
    </xf>
    <xf numFmtId="49" fontId="10" fillId="0" borderId="29">
      <alignment horizontal="left" vertical="center" wrapText="1" indent="3"/>
    </xf>
    <xf numFmtId="49" fontId="10" fillId="0" borderId="27">
      <alignment horizontal="left" vertical="center" wrapText="1" indent="3"/>
    </xf>
    <xf numFmtId="49" fontId="10" fillId="0" borderId="30">
      <alignment horizontal="left" vertical="center" wrapText="1" indent="3"/>
    </xf>
    <xf numFmtId="0" fontId="22" fillId="0" borderId="26">
      <alignment horizontal="left" vertical="center" wrapText="1"/>
    </xf>
    <xf numFmtId="49" fontId="10" fillId="0" borderId="21">
      <alignment horizontal="left" vertical="center" wrapText="1" indent="3"/>
    </xf>
    <xf numFmtId="49" fontId="10" fillId="0" borderId="0">
      <alignment horizontal="left" vertical="center" wrapText="1" indent="3"/>
    </xf>
    <xf numFmtId="49" fontId="10" fillId="0" borderId="2">
      <alignment horizontal="left" vertical="center" wrapText="1" indent="3"/>
    </xf>
    <xf numFmtId="0" fontId="22" fillId="0" borderId="31">
      <alignment horizontal="left" vertical="center" wrapText="1"/>
    </xf>
    <xf numFmtId="49" fontId="10" fillId="0" borderId="32">
      <alignment horizontal="left" vertical="center" wrapText="1" indent="2"/>
    </xf>
    <xf numFmtId="49" fontId="10" fillId="0" borderId="33">
      <alignment horizontal="left" vertical="center" wrapText="1" indent="3"/>
    </xf>
    <xf numFmtId="49" fontId="10" fillId="0" borderId="34">
      <alignment horizontal="left" vertical="center" wrapText="1" indent="3"/>
    </xf>
    <xf numFmtId="49" fontId="10" fillId="0" borderId="35">
      <alignment horizontal="left" vertical="center" wrapText="1" indent="3"/>
    </xf>
    <xf numFmtId="49" fontId="22" fillId="0" borderId="31">
      <alignment horizontal="left" vertical="center" wrapText="1"/>
    </xf>
    <xf numFmtId="49" fontId="18" fillId="0" borderId="36">
      <alignment horizontal="center"/>
    </xf>
    <xf numFmtId="49" fontId="18" fillId="0" borderId="37">
      <alignment horizontal="center" vertical="center" wrapText="1"/>
    </xf>
    <xf numFmtId="49" fontId="10" fillId="0" borderId="38">
      <alignment horizontal="center" vertical="center" wrapText="1"/>
    </xf>
    <xf numFmtId="49" fontId="10" fillId="0" borderId="22">
      <alignment horizontal="center" vertical="center" wrapText="1"/>
    </xf>
    <xf numFmtId="49" fontId="10" fillId="0" borderId="37">
      <alignment horizontal="center" vertical="center" wrapText="1"/>
    </xf>
    <xf numFmtId="49" fontId="10" fillId="0" borderId="39">
      <alignment horizontal="center" vertical="center" wrapText="1"/>
    </xf>
    <xf numFmtId="49" fontId="10" fillId="0" borderId="17">
      <alignment horizontal="center" vertical="center" wrapText="1"/>
    </xf>
    <xf numFmtId="49" fontId="10" fillId="0" borderId="0">
      <alignment horizontal="center" vertical="center" wrapText="1"/>
    </xf>
    <xf numFmtId="49" fontId="10" fillId="0" borderId="2">
      <alignment horizontal="center" vertical="center" wrapText="1"/>
    </xf>
    <xf numFmtId="49" fontId="10" fillId="0" borderId="15">
      <alignment horizontal="center" vertical="center" wrapText="1"/>
    </xf>
    <xf numFmtId="49" fontId="18" fillId="0" borderId="36">
      <alignment horizontal="center" vertical="center" wrapText="1"/>
    </xf>
    <xf numFmtId="49" fontId="10" fillId="0" borderId="40">
      <alignment horizontal="center" vertical="center" wrapText="1"/>
    </xf>
    <xf numFmtId="49" fontId="10" fillId="0" borderId="41">
      <alignment horizontal="center" vertical="center" wrapText="1"/>
    </xf>
    <xf numFmtId="0" fontId="18" fillId="0" borderId="22">
      <alignment horizontal="center" vertical="center"/>
    </xf>
    <xf numFmtId="0" fontId="10" fillId="0" borderId="38">
      <alignment horizontal="center" vertical="center"/>
    </xf>
    <xf numFmtId="0" fontId="10" fillId="0" borderId="22">
      <alignment horizontal="center" vertical="center"/>
    </xf>
    <xf numFmtId="0" fontId="10" fillId="0" borderId="37">
      <alignment horizontal="center" vertical="center"/>
    </xf>
    <xf numFmtId="0" fontId="10" fillId="0" borderId="39">
      <alignment horizontal="center" vertical="center"/>
    </xf>
    <xf numFmtId="0" fontId="18" fillId="0" borderId="36">
      <alignment horizontal="center" vertical="center"/>
    </xf>
    <xf numFmtId="49" fontId="18" fillId="0" borderId="37">
      <alignment horizontal="center" vertical="center"/>
    </xf>
    <xf numFmtId="49" fontId="10" fillId="0" borderId="41">
      <alignment horizontal="center" vertical="center"/>
    </xf>
    <xf numFmtId="49" fontId="10" fillId="0" borderId="22">
      <alignment horizontal="center" vertical="center"/>
    </xf>
    <xf numFmtId="49" fontId="10" fillId="0" borderId="37">
      <alignment horizontal="center" vertical="center"/>
    </xf>
    <xf numFmtId="49" fontId="10" fillId="0" borderId="39">
      <alignment horizontal="center" vertical="center"/>
    </xf>
    <xf numFmtId="49" fontId="10" fillId="0" borderId="1">
      <alignment horizontal="center" vertical="top" wrapText="1"/>
    </xf>
    <xf numFmtId="0" fontId="10" fillId="0" borderId="15"/>
    <xf numFmtId="4" fontId="10" fillId="0" borderId="42">
      <alignment horizontal="right"/>
    </xf>
    <xf numFmtId="4" fontId="10" fillId="0" borderId="17">
      <alignment horizontal="right"/>
    </xf>
    <xf numFmtId="4" fontId="10" fillId="0" borderId="0">
      <alignment horizontal="right" shrinkToFit="1"/>
    </xf>
    <xf numFmtId="4" fontId="10" fillId="0" borderId="2">
      <alignment horizontal="right"/>
    </xf>
    <xf numFmtId="4" fontId="10" fillId="0" borderId="0">
      <alignment horizontal="right"/>
    </xf>
    <xf numFmtId="4" fontId="10" fillId="0" borderId="15">
      <alignment horizontal="right"/>
    </xf>
    <xf numFmtId="0" fontId="10" fillId="0" borderId="43"/>
    <xf numFmtId="49" fontId="10" fillId="0" borderId="2">
      <alignment horizontal="center" wrapText="1"/>
    </xf>
    <xf numFmtId="0" fontId="10" fillId="0" borderId="21">
      <alignment horizontal="center"/>
    </xf>
    <xf numFmtId="0" fontId="23" fillId="0" borderId="2"/>
    <xf numFmtId="0" fontId="23" fillId="0" borderId="21"/>
    <xf numFmtId="0" fontId="10" fillId="0" borderId="2">
      <alignment horizontal="center"/>
    </xf>
    <xf numFmtId="49" fontId="10" fillId="0" borderId="21">
      <alignment horizontal="center"/>
    </xf>
    <xf numFmtId="49" fontId="10" fillId="0" borderId="0">
      <alignment horizontal="left"/>
    </xf>
    <xf numFmtId="0" fontId="10" fillId="0" borderId="15">
      <alignment horizontal="center" vertical="top"/>
    </xf>
    <xf numFmtId="4" fontId="10" fillId="0" borderId="44">
      <alignment horizontal="right"/>
    </xf>
    <xf numFmtId="0" fontId="10" fillId="0" borderId="9"/>
    <xf numFmtId="4" fontId="10" fillId="0" borderId="10">
      <alignment horizontal="right"/>
    </xf>
    <xf numFmtId="4" fontId="10" fillId="0" borderId="45">
      <alignment horizontal="right"/>
    </xf>
    <xf numFmtId="0" fontId="10" fillId="0" borderId="23"/>
    <xf numFmtId="4" fontId="10" fillId="0" borderId="23">
      <alignment horizontal="right"/>
    </xf>
    <xf numFmtId="0" fontId="10" fillId="0" borderId="46"/>
    <xf numFmtId="4" fontId="10" fillId="0" borderId="47">
      <alignment horizontal="right"/>
    </xf>
    <xf numFmtId="0" fontId="21" fillId="0" borderId="1">
      <alignment wrapText="1"/>
    </xf>
    <xf numFmtId="0" fontId="10" fillId="0" borderId="1">
      <alignment horizontal="center" vertical="top"/>
    </xf>
    <xf numFmtId="0" fontId="10" fillId="0" borderId="16"/>
    <xf numFmtId="0" fontId="16" fillId="0" borderId="48"/>
    <xf numFmtId="0" fontId="17" fillId="7" borderId="0"/>
    <xf numFmtId="0" fontId="24" fillId="0" borderId="0"/>
    <xf numFmtId="0" fontId="10" fillId="0" borderId="0">
      <alignment horizontal="left"/>
    </xf>
    <xf numFmtId="0" fontId="16" fillId="0" borderId="0"/>
    <xf numFmtId="0" fontId="25" fillId="0" borderId="0">
      <alignment horizontal="center" vertical="top"/>
    </xf>
    <xf numFmtId="0" fontId="10" fillId="0" borderId="21">
      <alignment horizontal="left"/>
    </xf>
    <xf numFmtId="49" fontId="10" fillId="0" borderId="36">
      <alignment horizontal="center" wrapText="1"/>
    </xf>
    <xf numFmtId="49" fontId="10" fillId="0" borderId="38">
      <alignment horizontal="center" wrapText="1"/>
    </xf>
    <xf numFmtId="49" fontId="10" fillId="0" borderId="37">
      <alignment horizontal="center"/>
    </xf>
    <xf numFmtId="49" fontId="10" fillId="0" borderId="21"/>
    <xf numFmtId="49" fontId="10" fillId="0" borderId="0"/>
    <xf numFmtId="0" fontId="19" fillId="0" borderId="0">
      <alignment horizontal="center" wrapText="1"/>
    </xf>
    <xf numFmtId="0" fontId="10" fillId="0" borderId="0">
      <alignment horizontal="center"/>
    </xf>
    <xf numFmtId="0" fontId="10" fillId="0" borderId="2">
      <alignment wrapText="1"/>
    </xf>
    <xf numFmtId="0" fontId="10" fillId="0" borderId="49">
      <alignment wrapText="1"/>
    </xf>
    <xf numFmtId="0" fontId="20" fillId="0" borderId="50"/>
    <xf numFmtId="49" fontId="26" fillId="0" borderId="51">
      <alignment horizontal="right"/>
    </xf>
    <xf numFmtId="0" fontId="10" fillId="0" borderId="51">
      <alignment horizontal="right"/>
    </xf>
    <xf numFmtId="0" fontId="20" fillId="0" borderId="2"/>
    <xf numFmtId="0" fontId="16" fillId="0" borderId="17"/>
    <xf numFmtId="0" fontId="10" fillId="0" borderId="42">
      <alignment horizontal="center"/>
    </xf>
    <xf numFmtId="49" fontId="17" fillId="0" borderId="52">
      <alignment horizontal="center"/>
    </xf>
    <xf numFmtId="167" fontId="10" fillId="0" borderId="19">
      <alignment horizontal="center"/>
    </xf>
    <xf numFmtId="0" fontId="10" fillId="0" borderId="53">
      <alignment horizontal="center"/>
    </xf>
    <xf numFmtId="49" fontId="10" fillId="0" borderId="54">
      <alignment horizontal="center"/>
    </xf>
    <xf numFmtId="49" fontId="10" fillId="0" borderId="19">
      <alignment horizontal="center"/>
    </xf>
    <xf numFmtId="0" fontId="10" fillId="0" borderId="19">
      <alignment horizontal="center"/>
    </xf>
    <xf numFmtId="49" fontId="10" fillId="0" borderId="55">
      <alignment horizontal="center"/>
    </xf>
    <xf numFmtId="0" fontId="20" fillId="0" borderId="0"/>
    <xf numFmtId="0" fontId="17" fillId="0" borderId="56"/>
    <xf numFmtId="0" fontId="17" fillId="0" borderId="48"/>
    <xf numFmtId="4" fontId="10" fillId="0" borderId="16">
      <alignment horizontal="right"/>
    </xf>
    <xf numFmtId="0" fontId="19" fillId="0" borderId="0">
      <alignment horizontal="left" wrapText="1"/>
    </xf>
    <xf numFmtId="49" fontId="17" fillId="0" borderId="0"/>
    <xf numFmtId="0" fontId="10" fillId="0" borderId="0">
      <alignment horizontal="right"/>
    </xf>
    <xf numFmtId="49" fontId="10" fillId="0" borderId="25">
      <alignment horizontal="center" vertical="center" wrapText="1"/>
    </xf>
    <xf numFmtId="0" fontId="10" fillId="0" borderId="57">
      <alignment horizontal="left" wrapText="1"/>
    </xf>
    <xf numFmtId="0" fontId="10" fillId="0" borderId="24">
      <alignment horizontal="left" wrapText="1" indent="1"/>
    </xf>
    <xf numFmtId="0" fontId="10" fillId="0" borderId="58">
      <alignment horizontal="left" wrapText="1" indent="2"/>
    </xf>
    <xf numFmtId="0" fontId="10" fillId="2" borderId="17"/>
    <xf numFmtId="49" fontId="10" fillId="0" borderId="0">
      <alignment horizontal="right"/>
    </xf>
    <xf numFmtId="4" fontId="10" fillId="0" borderId="13">
      <alignment horizontal="right"/>
    </xf>
    <xf numFmtId="49" fontId="10" fillId="0" borderId="56">
      <alignment horizontal="center"/>
    </xf>
    <xf numFmtId="49" fontId="10" fillId="0" borderId="0">
      <alignment horizontal="center"/>
    </xf>
    <xf numFmtId="0" fontId="10" fillId="0" borderId="0">
      <alignment horizontal="left" wrapText="1"/>
    </xf>
    <xf numFmtId="0" fontId="10" fillId="0" borderId="2">
      <alignment horizontal="left"/>
    </xf>
    <xf numFmtId="0" fontId="10" fillId="0" borderId="20">
      <alignment horizontal="left" wrapText="1"/>
    </xf>
    <xf numFmtId="0" fontId="10" fillId="0" borderId="49"/>
    <xf numFmtId="0" fontId="18" fillId="0" borderId="58">
      <alignment horizontal="left" wrapText="1"/>
    </xf>
    <xf numFmtId="49" fontId="10" fillId="0" borderId="0">
      <alignment horizontal="center" wrapText="1"/>
    </xf>
    <xf numFmtId="49" fontId="10" fillId="0" borderId="37">
      <alignment horizontal="center" wrapText="1"/>
    </xf>
    <xf numFmtId="0" fontId="10" fillId="0" borderId="59"/>
    <xf numFmtId="0" fontId="10" fillId="0" borderId="60">
      <alignment horizontal="center" wrapText="1"/>
    </xf>
    <xf numFmtId="0" fontId="17" fillId="0" borderId="17"/>
    <xf numFmtId="49" fontId="10" fillId="0" borderId="12">
      <alignment horizontal="center" wrapText="1"/>
    </xf>
    <xf numFmtId="49" fontId="10" fillId="0" borderId="61">
      <alignment horizontal="center" wrapText="1"/>
    </xf>
    <xf numFmtId="49" fontId="10" fillId="0" borderId="2"/>
    <xf numFmtId="4" fontId="10" fillId="0" borderId="5">
      <alignment horizontal="right"/>
    </xf>
    <xf numFmtId="4" fontId="10" fillId="0" borderId="12">
      <alignment horizontal="right"/>
    </xf>
    <xf numFmtId="4" fontId="10" fillId="0" borderId="62">
      <alignment horizontal="right"/>
    </xf>
    <xf numFmtId="49" fontId="10" fillId="0" borderId="16">
      <alignment horizontal="center"/>
    </xf>
    <xf numFmtId="4" fontId="10" fillId="0" borderId="63">
      <alignment horizontal="right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Border="1"/>
    <xf numFmtId="0" fontId="4" fillId="4" borderId="4" xfId="2" applyFont="1" applyFill="1" applyBorder="1" applyAlignment="1">
      <alignment horizontal="center" vertical="center" wrapText="1"/>
    </xf>
    <xf numFmtId="4" fontId="5" fillId="0" borderId="4" xfId="2" applyNumberFormat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>
      <alignment horizontal="center" vertical="center" wrapText="1"/>
    </xf>
    <xf numFmtId="4" fontId="5" fillId="5" borderId="4" xfId="2" applyNumberFormat="1" applyFont="1" applyFill="1" applyBorder="1" applyAlignment="1">
      <alignment horizontal="center" vertical="center" wrapText="1"/>
    </xf>
    <xf numFmtId="165" fontId="4" fillId="5" borderId="4" xfId="2" applyNumberFormat="1" applyFont="1" applyFill="1" applyBorder="1" applyAlignment="1">
      <alignment horizontal="center" vertical="center"/>
    </xf>
    <xf numFmtId="166" fontId="4" fillId="0" borderId="0" xfId="2" applyNumberFormat="1" applyFont="1" applyBorder="1"/>
    <xf numFmtId="0" fontId="5" fillId="0" borderId="4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4" fontId="6" fillId="0" borderId="1" xfId="3" applyNumberFormat="1" applyFont="1" applyAlignment="1" applyProtection="1">
      <alignment horizontal="center" vertical="center"/>
    </xf>
    <xf numFmtId="49" fontId="5" fillId="0" borderId="4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/>
    </xf>
    <xf numFmtId="165" fontId="4" fillId="0" borderId="6" xfId="2" applyNumberFormat="1" applyFont="1" applyBorder="1" applyAlignment="1">
      <alignment horizontal="center" vertical="center"/>
    </xf>
    <xf numFmtId="0" fontId="4" fillId="0" borderId="0" xfId="2" applyFont="1" applyFill="1" applyBorder="1"/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left" vertical="center" wrapText="1"/>
    </xf>
    <xf numFmtId="0" fontId="8" fillId="5" borderId="4" xfId="2" applyFont="1" applyFill="1" applyBorder="1" applyAlignment="1">
      <alignment horizontal="center" vertical="center" wrapText="1"/>
    </xf>
    <xf numFmtId="4" fontId="8" fillId="5" borderId="4" xfId="2" applyNumberFormat="1" applyFont="1" applyFill="1" applyBorder="1" applyAlignment="1">
      <alignment horizontal="center" vertical="center" wrapText="1"/>
    </xf>
    <xf numFmtId="165" fontId="9" fillId="5" borderId="4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/>
    </xf>
    <xf numFmtId="4" fontId="6" fillId="0" borderId="8" xfId="2" applyNumberFormat="1" applyFont="1" applyFill="1" applyBorder="1" applyAlignment="1">
      <alignment horizontal="center" vertical="center"/>
    </xf>
    <xf numFmtId="0" fontId="14" fillId="0" borderId="0" xfId="0" applyFont="1"/>
    <xf numFmtId="49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justify" vertical="center" wrapText="1"/>
    </xf>
    <xf numFmtId="49" fontId="4" fillId="6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justify" vertical="center" wrapText="1"/>
    </xf>
    <xf numFmtId="49" fontId="9" fillId="6" borderId="1" xfId="0" applyNumberFormat="1" applyFont="1" applyFill="1" applyBorder="1" applyAlignment="1">
      <alignment horizontal="center" wrapText="1"/>
    </xf>
    <xf numFmtId="0" fontId="13" fillId="0" borderId="0" xfId="0" applyFont="1"/>
    <xf numFmtId="4" fontId="6" fillId="6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0" fontId="27" fillId="0" borderId="0" xfId="5" applyNumberFormat="1" applyFont="1" applyProtection="1"/>
    <xf numFmtId="0" fontId="21" fillId="0" borderId="0" xfId="6" applyNumberFormat="1" applyFont="1" applyProtection="1"/>
    <xf numFmtId="0" fontId="14" fillId="0" borderId="0" xfId="0" applyFont="1" applyProtection="1">
      <protection locked="0"/>
    </xf>
    <xf numFmtId="0" fontId="15" fillId="3" borderId="11" xfId="10" applyNumberFormat="1" applyFont="1" applyFill="1" applyAlignment="1" applyProtection="1">
      <alignment horizontal="left" vertical="center" wrapText="1"/>
    </xf>
    <xf numFmtId="164" fontId="15" fillId="3" borderId="4" xfId="1" applyNumberFormat="1" applyFont="1" applyFill="1" applyBorder="1" applyAlignment="1" applyProtection="1">
      <alignment horizontal="center"/>
    </xf>
    <xf numFmtId="0" fontId="15" fillId="3" borderId="14" xfId="13" applyNumberFormat="1" applyFont="1" applyFill="1" applyAlignment="1" applyProtection="1">
      <alignment horizontal="left" vertical="center" wrapText="1"/>
    </xf>
    <xf numFmtId="49" fontId="15" fillId="3" borderId="4" xfId="15" applyNumberFormat="1" applyFont="1" applyFill="1" applyBorder="1" applyAlignment="1" applyProtection="1">
      <alignment horizontal="center"/>
    </xf>
    <xf numFmtId="0" fontId="15" fillId="3" borderId="16" xfId="16" applyNumberFormat="1" applyFont="1" applyFill="1" applyAlignment="1" applyProtection="1">
      <alignment horizontal="left" vertical="center" wrapText="1"/>
    </xf>
    <xf numFmtId="0" fontId="6" fillId="3" borderId="16" xfId="16" applyNumberFormat="1" applyFont="1" applyFill="1" applyAlignment="1" applyProtection="1">
      <alignment horizontal="left" vertical="center" wrapText="1"/>
    </xf>
    <xf numFmtId="164" fontId="6" fillId="3" borderId="4" xfId="1" applyNumberFormat="1" applyFont="1" applyFill="1" applyBorder="1" applyAlignment="1" applyProtection="1">
      <alignment horizontal="center"/>
    </xf>
    <xf numFmtId="0" fontId="6" fillId="0" borderId="16" xfId="16" applyNumberFormat="1" applyFont="1" applyAlignment="1" applyProtection="1">
      <alignment horizontal="left" vertical="center" wrapText="1"/>
    </xf>
    <xf numFmtId="0" fontId="6" fillId="0" borderId="0" xfId="18" applyNumberFormat="1" applyFont="1" applyProtection="1"/>
    <xf numFmtId="0" fontId="6" fillId="0" borderId="0" xfId="19" applyNumberFormat="1" applyFont="1" applyBorder="1" applyAlignment="1" applyProtection="1">
      <alignment horizontal="center"/>
    </xf>
    <xf numFmtId="0" fontId="29" fillId="0" borderId="0" xfId="18" applyNumberFormat="1" applyFont="1" applyProtection="1"/>
    <xf numFmtId="0" fontId="29" fillId="2" borderId="0" xfId="20" applyNumberFormat="1" applyFont="1" applyAlignment="1" applyProtection="1">
      <alignment horizontal="center"/>
    </xf>
    <xf numFmtId="0" fontId="27" fillId="0" borderId="0" xfId="5" applyNumberFormat="1" applyFont="1" applyAlignment="1" applyProtection="1">
      <alignment vertical="center"/>
    </xf>
    <xf numFmtId="49" fontId="15" fillId="3" borderId="12" xfId="11" applyNumberFormat="1" applyFont="1" applyFill="1" applyAlignment="1" applyProtection="1">
      <alignment horizontal="center" vertical="center"/>
    </xf>
    <xf numFmtId="49" fontId="15" fillId="3" borderId="15" xfId="14" applyNumberFormat="1" applyFont="1" applyFill="1" applyAlignment="1" applyProtection="1">
      <alignment horizontal="center" vertical="center"/>
    </xf>
    <xf numFmtId="49" fontId="15" fillId="3" borderId="1" xfId="17" applyNumberFormat="1" applyFont="1" applyFill="1" applyAlignment="1" applyProtection="1">
      <alignment horizontal="center" vertical="center"/>
    </xf>
    <xf numFmtId="49" fontId="6" fillId="3" borderId="1" xfId="17" applyNumberFormat="1" applyFont="1" applyFill="1" applyAlignment="1" applyProtection="1">
      <alignment horizontal="center" vertical="center"/>
    </xf>
    <xf numFmtId="49" fontId="6" fillId="0" borderId="1" xfId="17" applyNumberFormat="1" applyFont="1" applyAlignment="1" applyProtection="1">
      <alignment horizontal="center" vertical="center"/>
    </xf>
    <xf numFmtId="0" fontId="6" fillId="0" borderId="17" xfId="19" applyNumberFormat="1" applyFont="1" applyAlignment="1" applyProtection="1">
      <alignment vertical="center"/>
    </xf>
    <xf numFmtId="0" fontId="29" fillId="0" borderId="0" xfId="18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4" fontId="15" fillId="3" borderId="13" xfId="12" applyNumberFormat="1" applyFont="1" applyFill="1" applyBorder="1" applyAlignment="1" applyProtection="1">
      <alignment horizontal="right" vertical="center"/>
    </xf>
    <xf numFmtId="4" fontId="15" fillId="3" borderId="4" xfId="12" applyNumberFormat="1" applyFont="1" applyFill="1" applyBorder="1" applyAlignment="1" applyProtection="1">
      <alignment horizontal="right" vertical="center"/>
    </xf>
    <xf numFmtId="164" fontId="15" fillId="3" borderId="4" xfId="1" applyNumberFormat="1" applyFont="1" applyFill="1" applyBorder="1" applyAlignment="1" applyProtection="1">
      <alignment horizontal="center" vertical="center"/>
    </xf>
    <xf numFmtId="4" fontId="6" fillId="0" borderId="13" xfId="12" applyNumberFormat="1" applyFont="1" applyBorder="1" applyAlignment="1" applyProtection="1">
      <alignment horizontal="right" vertical="center"/>
    </xf>
    <xf numFmtId="4" fontId="6" fillId="0" borderId="4" xfId="12" applyNumberFormat="1" applyFont="1" applyBorder="1" applyAlignment="1" applyProtection="1">
      <alignment horizontal="right" vertical="center"/>
    </xf>
    <xf numFmtId="164" fontId="6" fillId="0" borderId="4" xfId="1" applyNumberFormat="1" applyFont="1" applyBorder="1" applyAlignment="1" applyProtection="1">
      <alignment horizontal="center" vertical="center"/>
    </xf>
    <xf numFmtId="0" fontId="27" fillId="0" borderId="0" xfId="5" applyNumberFormat="1" applyFont="1" applyAlignment="1" applyProtection="1"/>
    <xf numFmtId="4" fontId="15" fillId="3" borderId="13" xfId="12" applyNumberFormat="1" applyFont="1" applyFill="1" applyBorder="1" applyAlignment="1" applyProtection="1">
      <alignment horizontal="right"/>
    </xf>
    <xf numFmtId="4" fontId="15" fillId="3" borderId="4" xfId="12" applyNumberFormat="1" applyFont="1" applyFill="1" applyBorder="1" applyAlignment="1" applyProtection="1">
      <alignment horizontal="right"/>
    </xf>
    <xf numFmtId="49" fontId="15" fillId="3" borderId="9" xfId="14" applyNumberFormat="1" applyFont="1" applyFill="1" applyBorder="1" applyAlignment="1" applyProtection="1">
      <alignment horizontal="center"/>
    </xf>
    <xf numFmtId="49" fontId="15" fillId="3" borderId="4" xfId="14" applyNumberFormat="1" applyFont="1" applyFill="1" applyBorder="1" applyAlignment="1" applyProtection="1">
      <alignment horizontal="center"/>
    </xf>
    <xf numFmtId="4" fontId="6" fillId="3" borderId="13" xfId="12" applyNumberFormat="1" applyFont="1" applyFill="1" applyBorder="1" applyAlignment="1" applyProtection="1">
      <alignment horizontal="right"/>
    </xf>
    <xf numFmtId="4" fontId="6" fillId="3" borderId="4" xfId="12" applyNumberFormat="1" applyFont="1" applyFill="1" applyBorder="1" applyAlignment="1" applyProtection="1">
      <alignment horizontal="right"/>
    </xf>
    <xf numFmtId="0" fontId="6" fillId="0" borderId="17" xfId="19" applyNumberFormat="1" applyFont="1" applyAlignment="1" applyProtection="1"/>
    <xf numFmtId="0" fontId="6" fillId="0" borderId="0" xfId="19" applyNumberFormat="1" applyFont="1" applyBorder="1" applyAlignment="1" applyProtection="1"/>
    <xf numFmtId="0" fontId="29" fillId="2" borderId="0" xfId="20" applyNumberFormat="1" applyFont="1" applyAlignment="1" applyProtection="1"/>
    <xf numFmtId="0" fontId="14" fillId="0" borderId="0" xfId="0" applyFont="1" applyAlignment="1" applyProtection="1">
      <protection locked="0"/>
    </xf>
    <xf numFmtId="0" fontId="27" fillId="0" borderId="0" xfId="5" applyNumberFormat="1" applyFont="1" applyAlignment="1" applyProtection="1">
      <alignment horizontal="center" wrapText="1"/>
    </xf>
    <xf numFmtId="0" fontId="28" fillId="0" borderId="0" xfId="7" applyNumberFormat="1" applyFont="1" applyAlignment="1" applyProtection="1">
      <alignment horizontal="center"/>
    </xf>
    <xf numFmtId="49" fontId="6" fillId="0" borderId="1" xfId="8" applyNumberFormat="1" applyFont="1" applyProtection="1">
      <alignment horizontal="center" vertical="center" wrapText="1"/>
    </xf>
    <xf numFmtId="49" fontId="6" fillId="0" borderId="1" xfId="8" applyFont="1">
      <alignment horizontal="center" vertical="center" wrapText="1"/>
    </xf>
    <xf numFmtId="49" fontId="6" fillId="0" borderId="1" xfId="8" applyNumberFormat="1" applyFont="1" applyAlignment="1" applyProtection="1">
      <alignment horizontal="center" vertical="center" wrapText="1"/>
    </xf>
    <xf numFmtId="49" fontId="6" fillId="0" borderId="1" xfId="8" applyFont="1" applyAlignment="1">
      <alignment horizontal="center" vertical="center" wrapText="1"/>
    </xf>
    <xf numFmtId="4" fontId="5" fillId="0" borderId="64" xfId="2" applyNumberFormat="1" applyFont="1" applyBorder="1" applyAlignment="1">
      <alignment horizontal="center" wrapText="1"/>
    </xf>
    <xf numFmtId="4" fontId="5" fillId="0" borderId="65" xfId="2" applyNumberFormat="1" applyFont="1" applyBorder="1" applyAlignment="1">
      <alignment horizontal="center" wrapText="1"/>
    </xf>
    <xf numFmtId="0" fontId="4" fillId="4" borderId="6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89">
    <cellStyle name="br" xfId="21"/>
    <cellStyle name="col" xfId="22"/>
    <cellStyle name="style0" xfId="23"/>
    <cellStyle name="td" xfId="24"/>
    <cellStyle name="tr" xfId="25"/>
    <cellStyle name="xl100" xfId="26"/>
    <cellStyle name="xl101" xfId="27"/>
    <cellStyle name="xl102" xfId="28"/>
    <cellStyle name="xl103" xfId="29"/>
    <cellStyle name="xl104" xfId="30"/>
    <cellStyle name="xl105" xfId="31"/>
    <cellStyle name="xl106" xfId="32"/>
    <cellStyle name="xl107" xfId="33"/>
    <cellStyle name="xl108" xfId="34"/>
    <cellStyle name="xl109" xfId="35"/>
    <cellStyle name="xl110" xfId="36"/>
    <cellStyle name="xl111" xfId="37"/>
    <cellStyle name="xl112" xfId="38"/>
    <cellStyle name="xl113" xfId="39"/>
    <cellStyle name="xl114" xfId="40"/>
    <cellStyle name="xl115" xfId="41"/>
    <cellStyle name="xl116" xfId="42"/>
    <cellStyle name="xl117" xfId="43"/>
    <cellStyle name="xl118" xfId="44"/>
    <cellStyle name="xl119" xfId="45"/>
    <cellStyle name="xl120" xfId="46"/>
    <cellStyle name="xl121" xfId="47"/>
    <cellStyle name="xl122" xfId="48"/>
    <cellStyle name="xl123" xfId="49"/>
    <cellStyle name="xl124" xfId="50"/>
    <cellStyle name="xl125" xfId="51"/>
    <cellStyle name="xl126" xfId="52"/>
    <cellStyle name="xl127" xfId="53"/>
    <cellStyle name="xl128" xfId="54"/>
    <cellStyle name="xl129" xfId="55"/>
    <cellStyle name="xl130" xfId="56"/>
    <cellStyle name="xl131" xfId="57"/>
    <cellStyle name="xl132" xfId="58"/>
    <cellStyle name="xl133" xfId="59"/>
    <cellStyle name="xl134" xfId="60"/>
    <cellStyle name="xl135" xfId="61"/>
    <cellStyle name="xl136" xfId="62"/>
    <cellStyle name="xl137" xfId="63"/>
    <cellStyle name="xl138" xfId="64"/>
    <cellStyle name="xl139" xfId="65"/>
    <cellStyle name="xl140" xfId="66"/>
    <cellStyle name="xl141" xfId="67"/>
    <cellStyle name="xl142" xfId="68"/>
    <cellStyle name="xl143" xfId="69"/>
    <cellStyle name="xl144" xfId="70"/>
    <cellStyle name="xl145" xfId="71"/>
    <cellStyle name="xl146" xfId="72"/>
    <cellStyle name="xl147" xfId="73"/>
    <cellStyle name="xl148" xfId="74"/>
    <cellStyle name="xl149" xfId="75"/>
    <cellStyle name="xl150" xfId="76"/>
    <cellStyle name="xl151" xfId="77"/>
    <cellStyle name="xl152" xfId="78"/>
    <cellStyle name="xl153" xfId="79"/>
    <cellStyle name="xl154" xfId="80"/>
    <cellStyle name="xl155" xfId="81"/>
    <cellStyle name="xl156" xfId="82"/>
    <cellStyle name="xl157" xfId="83"/>
    <cellStyle name="xl158" xfId="84"/>
    <cellStyle name="xl159" xfId="85"/>
    <cellStyle name="xl160" xfId="86"/>
    <cellStyle name="xl161" xfId="87"/>
    <cellStyle name="xl162" xfId="88"/>
    <cellStyle name="xl163" xfId="89"/>
    <cellStyle name="xl164" xfId="90"/>
    <cellStyle name="xl165" xfId="91"/>
    <cellStyle name="xl166" xfId="92"/>
    <cellStyle name="xl167" xfId="93"/>
    <cellStyle name="xl168" xfId="94"/>
    <cellStyle name="xl169" xfId="95"/>
    <cellStyle name="xl170" xfId="96"/>
    <cellStyle name="xl171" xfId="97"/>
    <cellStyle name="xl172" xfId="98"/>
    <cellStyle name="xl173" xfId="99"/>
    <cellStyle name="xl174" xfId="100"/>
    <cellStyle name="xl175" xfId="101"/>
    <cellStyle name="xl176" xfId="102"/>
    <cellStyle name="xl177" xfId="103"/>
    <cellStyle name="xl178" xfId="104"/>
    <cellStyle name="xl179" xfId="105"/>
    <cellStyle name="xl180" xfId="106"/>
    <cellStyle name="xl181" xfId="107"/>
    <cellStyle name="xl182" xfId="108"/>
    <cellStyle name="xl183" xfId="109"/>
    <cellStyle name="xl184" xfId="110"/>
    <cellStyle name="xl185" xfId="111"/>
    <cellStyle name="xl186" xfId="112"/>
    <cellStyle name="xl187" xfId="113"/>
    <cellStyle name="xl188" xfId="114"/>
    <cellStyle name="xl189" xfId="115"/>
    <cellStyle name="xl190" xfId="116"/>
    <cellStyle name="xl191" xfId="117"/>
    <cellStyle name="xl192" xfId="118"/>
    <cellStyle name="xl193" xfId="119"/>
    <cellStyle name="xl194" xfId="120"/>
    <cellStyle name="xl195" xfId="121"/>
    <cellStyle name="xl196" xfId="122"/>
    <cellStyle name="xl197" xfId="123"/>
    <cellStyle name="xl198" xfId="124"/>
    <cellStyle name="xl199" xfId="125"/>
    <cellStyle name="xl200" xfId="126"/>
    <cellStyle name="xl21" xfId="127"/>
    <cellStyle name="xl22" xfId="7"/>
    <cellStyle name="xl23" xfId="128"/>
    <cellStyle name="xl24" xfId="129"/>
    <cellStyle name="xl25" xfId="18"/>
    <cellStyle name="xl26" xfId="6"/>
    <cellStyle name="xl27" xfId="5"/>
    <cellStyle name="xl28" xfId="8"/>
    <cellStyle name="xl29" xfId="10"/>
    <cellStyle name="xl30" xfId="13"/>
    <cellStyle name="xl31" xfId="16"/>
    <cellStyle name="xl32" xfId="130"/>
    <cellStyle name="xl33" xfId="131"/>
    <cellStyle name="xl34" xfId="132"/>
    <cellStyle name="xl35" xfId="133"/>
    <cellStyle name="xl36" xfId="134"/>
    <cellStyle name="xl37" xfId="135"/>
    <cellStyle name="xl38" xfId="19"/>
    <cellStyle name="xl39" xfId="136"/>
    <cellStyle name="xl40" xfId="137"/>
    <cellStyle name="xl41" xfId="11"/>
    <cellStyle name="xl42" xfId="14"/>
    <cellStyle name="xl43" xfId="17"/>
    <cellStyle name="xl44" xfId="9"/>
    <cellStyle name="xl45" xfId="4"/>
    <cellStyle name="xl46" xfId="3"/>
    <cellStyle name="xl46 2" xfId="12"/>
    <cellStyle name="xl47" xfId="20"/>
    <cellStyle name="xl48" xfId="138"/>
    <cellStyle name="xl49" xfId="139"/>
    <cellStyle name="xl50" xfId="140"/>
    <cellStyle name="xl51" xfId="141"/>
    <cellStyle name="xl52" xfId="142"/>
    <cellStyle name="xl53" xfId="143"/>
    <cellStyle name="xl54" xfId="144"/>
    <cellStyle name="xl55" xfId="145"/>
    <cellStyle name="xl56" xfId="146"/>
    <cellStyle name="xl57" xfId="147"/>
    <cellStyle name="xl58" xfId="148"/>
    <cellStyle name="xl59" xfId="149"/>
    <cellStyle name="xl60" xfId="150"/>
    <cellStyle name="xl61" xfId="151"/>
    <cellStyle name="xl62" xfId="152"/>
    <cellStyle name="xl63" xfId="153"/>
    <cellStyle name="xl64" xfId="154"/>
    <cellStyle name="xl65" xfId="155"/>
    <cellStyle name="xl66" xfId="156"/>
    <cellStyle name="xl67" xfId="157"/>
    <cellStyle name="xl68" xfId="158"/>
    <cellStyle name="xl69" xfId="159"/>
    <cellStyle name="xl70" xfId="160"/>
    <cellStyle name="xl71" xfId="161"/>
    <cellStyle name="xl72" xfId="162"/>
    <cellStyle name="xl73" xfId="163"/>
    <cellStyle name="xl74" xfId="164"/>
    <cellStyle name="xl75" xfId="165"/>
    <cellStyle name="xl76" xfId="166"/>
    <cellStyle name="xl77" xfId="167"/>
    <cellStyle name="xl78" xfId="168"/>
    <cellStyle name="xl79" xfId="15"/>
    <cellStyle name="xl80" xfId="169"/>
    <cellStyle name="xl81" xfId="170"/>
    <cellStyle name="xl82" xfId="171"/>
    <cellStyle name="xl83" xfId="172"/>
    <cellStyle name="xl84" xfId="173"/>
    <cellStyle name="xl85" xfId="174"/>
    <cellStyle name="xl86" xfId="175"/>
    <cellStyle name="xl87" xfId="176"/>
    <cellStyle name="xl88" xfId="177"/>
    <cellStyle name="xl89" xfId="178"/>
    <cellStyle name="xl90" xfId="179"/>
    <cellStyle name="xl91" xfId="180"/>
    <cellStyle name="xl92" xfId="181"/>
    <cellStyle name="xl93" xfId="182"/>
    <cellStyle name="xl94" xfId="183"/>
    <cellStyle name="xl95" xfId="184"/>
    <cellStyle name="xl96" xfId="185"/>
    <cellStyle name="xl97" xfId="186"/>
    <cellStyle name="xl98" xfId="187"/>
    <cellStyle name="xl99" xfId="188"/>
    <cellStyle name="Обычный" xfId="0" builtinId="0"/>
    <cellStyle name="Обычный 2" xfId="2"/>
    <cellStyle name="Процентный" xfId="1" builtinId="5"/>
  </cellStyles>
  <dxfs count="0"/>
  <tableStyles count="0"/>
  <colors>
    <mruColors>
      <color rgb="FFCCFFCC"/>
      <color rgb="FF99FF99"/>
      <color rgb="FF99CC00"/>
      <color rgb="FF00CC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view="pageBreakPreview" zoomScaleNormal="70" zoomScaleSheetLayoutView="100" zoomScalePageLayoutView="70" workbookViewId="0">
      <selection activeCell="G2" sqref="G2"/>
    </sheetView>
  </sheetViews>
  <sheetFormatPr defaultRowHeight="15"/>
  <cols>
    <col min="1" max="1" width="50.85546875" style="49" customWidth="1"/>
    <col min="2" max="2" width="30.28515625" style="70" bestFit="1" customWidth="1"/>
    <col min="3" max="4" width="18.7109375" style="87" customWidth="1"/>
    <col min="5" max="5" width="18.140625" style="87" customWidth="1"/>
    <col min="6" max="6" width="9.140625" style="49" customWidth="1"/>
    <col min="7" max="16384" width="9.140625" style="49"/>
  </cols>
  <sheetData>
    <row r="1" spans="1:6" ht="46.5" customHeight="1">
      <c r="A1" s="47"/>
      <c r="B1" s="62"/>
      <c r="C1" s="77"/>
      <c r="D1" s="88" t="s">
        <v>270</v>
      </c>
      <c r="E1" s="88"/>
      <c r="F1" s="48"/>
    </row>
    <row r="2" spans="1:6" ht="24.75" customHeight="1">
      <c r="A2" s="89" t="s">
        <v>260</v>
      </c>
      <c r="B2" s="89"/>
      <c r="C2" s="89"/>
      <c r="D2" s="89"/>
      <c r="E2" s="89"/>
      <c r="F2" s="48"/>
    </row>
    <row r="3" spans="1:6" ht="11.45" customHeight="1">
      <c r="A3" s="90" t="s">
        <v>99</v>
      </c>
      <c r="B3" s="92" t="s">
        <v>100</v>
      </c>
      <c r="C3" s="94" t="s">
        <v>263</v>
      </c>
      <c r="D3" s="96" t="s">
        <v>98</v>
      </c>
      <c r="E3" s="96" t="s">
        <v>84</v>
      </c>
      <c r="F3" s="48"/>
    </row>
    <row r="4" spans="1:6" ht="78" customHeight="1" thickBot="1">
      <c r="A4" s="91"/>
      <c r="B4" s="93"/>
      <c r="C4" s="95"/>
      <c r="D4" s="97"/>
      <c r="E4" s="97"/>
      <c r="F4" s="48"/>
    </row>
    <row r="5" spans="1:6" ht="21.75" customHeight="1">
      <c r="A5" s="50" t="s">
        <v>101</v>
      </c>
      <c r="B5" s="63" t="s">
        <v>102</v>
      </c>
      <c r="C5" s="78">
        <v>373838769.24000001</v>
      </c>
      <c r="D5" s="79">
        <v>82443649.439999998</v>
      </c>
      <c r="E5" s="51">
        <f>D5/C5</f>
        <v>0.2205326365898454</v>
      </c>
      <c r="F5" s="48"/>
    </row>
    <row r="6" spans="1:6" ht="15" customHeight="1">
      <c r="A6" s="52" t="s">
        <v>103</v>
      </c>
      <c r="B6" s="64"/>
      <c r="C6" s="80"/>
      <c r="D6" s="81"/>
      <c r="E6" s="53"/>
      <c r="F6" s="48"/>
    </row>
    <row r="7" spans="1:6" ht="15.75">
      <c r="A7" s="54" t="s">
        <v>104</v>
      </c>
      <c r="B7" s="65" t="s">
        <v>105</v>
      </c>
      <c r="C7" s="78">
        <v>73421790</v>
      </c>
      <c r="D7" s="79">
        <v>18958564.460000001</v>
      </c>
      <c r="E7" s="51">
        <f t="shared" ref="E7:E69" si="0">D7/C7</f>
        <v>0.25821441373194526</v>
      </c>
      <c r="F7" s="48"/>
    </row>
    <row r="8" spans="1:6" ht="15.75">
      <c r="A8" s="54" t="s">
        <v>106</v>
      </c>
      <c r="B8" s="65" t="s">
        <v>107</v>
      </c>
      <c r="C8" s="78">
        <v>40575000</v>
      </c>
      <c r="D8" s="79">
        <v>9802175.9299999997</v>
      </c>
      <c r="E8" s="51">
        <f t="shared" si="0"/>
        <v>0.2415816618607517</v>
      </c>
      <c r="F8" s="48"/>
    </row>
    <row r="9" spans="1:6" ht="15.75">
      <c r="A9" s="55" t="s">
        <v>108</v>
      </c>
      <c r="B9" s="66" t="s">
        <v>109</v>
      </c>
      <c r="C9" s="82">
        <v>40575000</v>
      </c>
      <c r="D9" s="83">
        <v>9802175.9299999997</v>
      </c>
      <c r="E9" s="56">
        <f t="shared" si="0"/>
        <v>0.2415816618607517</v>
      </c>
      <c r="F9" s="48"/>
    </row>
    <row r="10" spans="1:6" ht="299.25">
      <c r="A10" s="57" t="s">
        <v>264</v>
      </c>
      <c r="B10" s="67" t="s">
        <v>110</v>
      </c>
      <c r="C10" s="74">
        <v>39000000</v>
      </c>
      <c r="D10" s="75">
        <v>9472542.5299999993</v>
      </c>
      <c r="E10" s="76">
        <f t="shared" si="0"/>
        <v>0.24288570589743588</v>
      </c>
      <c r="F10" s="48"/>
    </row>
    <row r="11" spans="1:6" ht="238.5" customHeight="1">
      <c r="A11" s="57" t="s">
        <v>111</v>
      </c>
      <c r="B11" s="67" t="s">
        <v>112</v>
      </c>
      <c r="C11" s="74">
        <v>125000</v>
      </c>
      <c r="D11" s="75" t="s">
        <v>86</v>
      </c>
      <c r="E11" s="76">
        <v>0</v>
      </c>
      <c r="F11" s="48"/>
    </row>
    <row r="12" spans="1:6" ht="189">
      <c r="A12" s="57" t="s">
        <v>113</v>
      </c>
      <c r="B12" s="67" t="s">
        <v>114</v>
      </c>
      <c r="C12" s="74">
        <v>500000</v>
      </c>
      <c r="D12" s="75">
        <v>112386.45</v>
      </c>
      <c r="E12" s="76">
        <f t="shared" si="0"/>
        <v>0.2247729</v>
      </c>
      <c r="F12" s="48"/>
    </row>
    <row r="13" spans="1:6" ht="121.5" customHeight="1">
      <c r="A13" s="57" t="s">
        <v>115</v>
      </c>
      <c r="B13" s="67" t="s">
        <v>116</v>
      </c>
      <c r="C13" s="74">
        <v>450000</v>
      </c>
      <c r="D13" s="75">
        <v>108142.5</v>
      </c>
      <c r="E13" s="76">
        <f t="shared" si="0"/>
        <v>0.24031666666666668</v>
      </c>
      <c r="F13" s="48"/>
    </row>
    <row r="14" spans="1:6" ht="157.5">
      <c r="A14" s="57" t="s">
        <v>117</v>
      </c>
      <c r="B14" s="67" t="s">
        <v>118</v>
      </c>
      <c r="C14" s="74">
        <v>500000</v>
      </c>
      <c r="D14" s="75">
        <v>109104.45</v>
      </c>
      <c r="E14" s="76">
        <f t="shared" si="0"/>
        <v>0.21820889999999998</v>
      </c>
      <c r="F14" s="48"/>
    </row>
    <row r="15" spans="1:6" ht="57.75" customHeight="1">
      <c r="A15" s="54" t="s">
        <v>119</v>
      </c>
      <c r="B15" s="65" t="s">
        <v>120</v>
      </c>
      <c r="C15" s="71">
        <v>16581500</v>
      </c>
      <c r="D15" s="72">
        <v>3983933.72</v>
      </c>
      <c r="E15" s="73">
        <f t="shared" si="0"/>
        <v>0.24026377107016858</v>
      </c>
      <c r="F15" s="48"/>
    </row>
    <row r="16" spans="1:6" ht="159.75" customHeight="1">
      <c r="A16" s="57" t="s">
        <v>121</v>
      </c>
      <c r="B16" s="67" t="s">
        <v>122</v>
      </c>
      <c r="C16" s="74">
        <v>8672400</v>
      </c>
      <c r="D16" s="75">
        <v>1956916.54</v>
      </c>
      <c r="E16" s="76">
        <f t="shared" si="0"/>
        <v>0.22564878695632121</v>
      </c>
      <c r="F16" s="48"/>
    </row>
    <row r="17" spans="1:6" ht="186.75" customHeight="1">
      <c r="A17" s="57" t="s">
        <v>123</v>
      </c>
      <c r="B17" s="67" t="s">
        <v>124</v>
      </c>
      <c r="C17" s="74">
        <v>39100</v>
      </c>
      <c r="D17" s="75">
        <v>11119.26</v>
      </c>
      <c r="E17" s="76">
        <f t="shared" si="0"/>
        <v>0.28438005115089515</v>
      </c>
      <c r="F17" s="48"/>
    </row>
    <row r="18" spans="1:6" ht="157.5">
      <c r="A18" s="57" t="s">
        <v>125</v>
      </c>
      <c r="B18" s="67" t="s">
        <v>126</v>
      </c>
      <c r="C18" s="74">
        <v>8758300</v>
      </c>
      <c r="D18" s="75">
        <v>2184183.9700000002</v>
      </c>
      <c r="E18" s="76">
        <f t="shared" si="0"/>
        <v>0.24938446616352491</v>
      </c>
      <c r="F18" s="48"/>
    </row>
    <row r="19" spans="1:6" ht="157.5">
      <c r="A19" s="57" t="s">
        <v>127</v>
      </c>
      <c r="B19" s="67" t="s">
        <v>128</v>
      </c>
      <c r="C19" s="74">
        <v>-888300</v>
      </c>
      <c r="D19" s="75">
        <v>-168286.05</v>
      </c>
      <c r="E19" s="76">
        <f t="shared" si="0"/>
        <v>0.18944731509625126</v>
      </c>
      <c r="F19" s="48"/>
    </row>
    <row r="20" spans="1:6" ht="15.75">
      <c r="A20" s="54" t="s">
        <v>129</v>
      </c>
      <c r="B20" s="65" t="s">
        <v>130</v>
      </c>
      <c r="C20" s="71">
        <v>4620000</v>
      </c>
      <c r="D20" s="72">
        <v>982903.36</v>
      </c>
      <c r="E20" s="73">
        <f t="shared" si="0"/>
        <v>0.21274964502164501</v>
      </c>
      <c r="F20" s="48"/>
    </row>
    <row r="21" spans="1:6" ht="47.25">
      <c r="A21" s="57" t="s">
        <v>131</v>
      </c>
      <c r="B21" s="67" t="s">
        <v>132</v>
      </c>
      <c r="C21" s="74">
        <v>1700000</v>
      </c>
      <c r="D21" s="75">
        <v>197439.66</v>
      </c>
      <c r="E21" s="76">
        <f t="shared" si="0"/>
        <v>0.11614097647058824</v>
      </c>
      <c r="F21" s="48"/>
    </row>
    <row r="22" spans="1:6" ht="63">
      <c r="A22" s="57" t="s">
        <v>133</v>
      </c>
      <c r="B22" s="67" t="s">
        <v>134</v>
      </c>
      <c r="C22" s="74" t="s">
        <v>86</v>
      </c>
      <c r="D22" s="75">
        <v>-0.84</v>
      </c>
      <c r="E22" s="76">
        <v>0</v>
      </c>
      <c r="F22" s="48"/>
    </row>
    <row r="23" spans="1:6" ht="96.75" customHeight="1">
      <c r="A23" s="57" t="s">
        <v>135</v>
      </c>
      <c r="B23" s="67" t="s">
        <v>136</v>
      </c>
      <c r="C23" s="74">
        <v>1600000</v>
      </c>
      <c r="D23" s="75">
        <v>411341.13</v>
      </c>
      <c r="E23" s="76">
        <f t="shared" si="0"/>
        <v>0.25708820625000001</v>
      </c>
      <c r="F23" s="48"/>
    </row>
    <row r="24" spans="1:6" ht="78.75">
      <c r="A24" s="57" t="s">
        <v>137</v>
      </c>
      <c r="B24" s="67" t="s">
        <v>138</v>
      </c>
      <c r="C24" s="74" t="s">
        <v>86</v>
      </c>
      <c r="D24" s="75">
        <v>-109.62</v>
      </c>
      <c r="E24" s="76">
        <v>0</v>
      </c>
      <c r="F24" s="48"/>
    </row>
    <row r="25" spans="1:6" ht="31.5">
      <c r="A25" s="57" t="s">
        <v>139</v>
      </c>
      <c r="B25" s="67" t="s">
        <v>140</v>
      </c>
      <c r="C25" s="74" t="s">
        <v>86</v>
      </c>
      <c r="D25" s="75">
        <v>1150</v>
      </c>
      <c r="E25" s="76">
        <v>0</v>
      </c>
      <c r="F25" s="48"/>
    </row>
    <row r="26" spans="1:6" ht="15.75">
      <c r="A26" s="57" t="s">
        <v>141</v>
      </c>
      <c r="B26" s="67" t="s">
        <v>142</v>
      </c>
      <c r="C26" s="74">
        <v>220000</v>
      </c>
      <c r="D26" s="75">
        <v>79560.03</v>
      </c>
      <c r="E26" s="76">
        <f t="shared" si="0"/>
        <v>0.36163649999999997</v>
      </c>
      <c r="F26" s="48"/>
    </row>
    <row r="27" spans="1:6" ht="60" customHeight="1">
      <c r="A27" s="57" t="s">
        <v>261</v>
      </c>
      <c r="B27" s="67" t="s">
        <v>143</v>
      </c>
      <c r="C27" s="74">
        <v>1100000</v>
      </c>
      <c r="D27" s="75">
        <v>293523</v>
      </c>
      <c r="E27" s="76">
        <f t="shared" si="0"/>
        <v>0.26683909090909091</v>
      </c>
      <c r="F27" s="48"/>
    </row>
    <row r="28" spans="1:6" ht="15.75">
      <c r="A28" s="54" t="s">
        <v>144</v>
      </c>
      <c r="B28" s="65" t="s">
        <v>145</v>
      </c>
      <c r="C28" s="71">
        <v>1350000</v>
      </c>
      <c r="D28" s="72">
        <v>999344.87</v>
      </c>
      <c r="E28" s="73">
        <f t="shared" si="0"/>
        <v>0.74025545925925929</v>
      </c>
      <c r="F28" s="48"/>
    </row>
    <row r="29" spans="1:6" ht="67.5" customHeight="1">
      <c r="A29" s="57" t="s">
        <v>265</v>
      </c>
      <c r="B29" s="67" t="s">
        <v>146</v>
      </c>
      <c r="C29" s="74">
        <v>1350000</v>
      </c>
      <c r="D29" s="75">
        <v>999344.87</v>
      </c>
      <c r="E29" s="76">
        <f t="shared" si="0"/>
        <v>0.74025545925925929</v>
      </c>
      <c r="F29" s="48"/>
    </row>
    <row r="30" spans="1:6" ht="47.25">
      <c r="A30" s="54" t="s">
        <v>147</v>
      </c>
      <c r="B30" s="65" t="s">
        <v>148</v>
      </c>
      <c r="C30" s="71" t="s">
        <v>86</v>
      </c>
      <c r="D30" s="72">
        <v>-11.6</v>
      </c>
      <c r="E30" s="73">
        <v>0</v>
      </c>
      <c r="F30" s="48"/>
    </row>
    <row r="31" spans="1:6" ht="90" customHeight="1">
      <c r="A31" s="57" t="s">
        <v>149</v>
      </c>
      <c r="B31" s="67" t="s">
        <v>150</v>
      </c>
      <c r="C31" s="74" t="s">
        <v>86</v>
      </c>
      <c r="D31" s="75">
        <v>-11.6</v>
      </c>
      <c r="E31" s="76">
        <v>0</v>
      </c>
      <c r="F31" s="48"/>
    </row>
    <row r="32" spans="1:6" ht="63">
      <c r="A32" s="54" t="s">
        <v>151</v>
      </c>
      <c r="B32" s="65" t="s">
        <v>152</v>
      </c>
      <c r="C32" s="71">
        <v>1169940</v>
      </c>
      <c r="D32" s="72">
        <v>314290.95</v>
      </c>
      <c r="E32" s="73">
        <f t="shared" si="0"/>
        <v>0.26863851992409871</v>
      </c>
      <c r="F32" s="48"/>
    </row>
    <row r="33" spans="1:6" ht="122.25" customHeight="1">
      <c r="A33" s="57" t="s">
        <v>266</v>
      </c>
      <c r="B33" s="67" t="s">
        <v>153</v>
      </c>
      <c r="C33" s="74">
        <v>155000</v>
      </c>
      <c r="D33" s="75">
        <v>55457.06</v>
      </c>
      <c r="E33" s="76">
        <f t="shared" si="0"/>
        <v>0.3577874838709677</v>
      </c>
      <c r="F33" s="48"/>
    </row>
    <row r="34" spans="1:6" ht="105.75" customHeight="1">
      <c r="A34" s="57" t="s">
        <v>267</v>
      </c>
      <c r="B34" s="67" t="s">
        <v>154</v>
      </c>
      <c r="C34" s="74">
        <v>300000</v>
      </c>
      <c r="D34" s="75">
        <v>112189.79</v>
      </c>
      <c r="E34" s="76">
        <f t="shared" si="0"/>
        <v>0.37396596666666665</v>
      </c>
      <c r="F34" s="48"/>
    </row>
    <row r="35" spans="1:6" ht="110.25">
      <c r="A35" s="57" t="s">
        <v>155</v>
      </c>
      <c r="B35" s="67" t="s">
        <v>156</v>
      </c>
      <c r="C35" s="74">
        <v>250000</v>
      </c>
      <c r="D35" s="75">
        <v>21907.46</v>
      </c>
      <c r="E35" s="76">
        <f t="shared" si="0"/>
        <v>8.7629840000000001E-2</v>
      </c>
      <c r="F35" s="48"/>
    </row>
    <row r="36" spans="1:6" ht="78.75">
      <c r="A36" s="57" t="s">
        <v>268</v>
      </c>
      <c r="B36" s="67" t="s">
        <v>157</v>
      </c>
      <c r="C36" s="74">
        <v>303840</v>
      </c>
      <c r="D36" s="75">
        <v>20324.64</v>
      </c>
      <c r="E36" s="76">
        <f t="shared" si="0"/>
        <v>6.6892575039494473E-2</v>
      </c>
      <c r="F36" s="48"/>
    </row>
    <row r="37" spans="1:6" ht="47.25">
      <c r="A37" s="57" t="s">
        <v>158</v>
      </c>
      <c r="B37" s="67" t="s">
        <v>159</v>
      </c>
      <c r="C37" s="74">
        <v>151100</v>
      </c>
      <c r="D37" s="75">
        <v>104412</v>
      </c>
      <c r="E37" s="76">
        <f t="shared" si="0"/>
        <v>0.69101257445400399</v>
      </c>
      <c r="F37" s="48"/>
    </row>
    <row r="38" spans="1:6" ht="110.25">
      <c r="A38" s="57" t="s">
        <v>160</v>
      </c>
      <c r="B38" s="67" t="s">
        <v>161</v>
      </c>
      <c r="C38" s="74">
        <v>10000</v>
      </c>
      <c r="D38" s="75" t="s">
        <v>86</v>
      </c>
      <c r="E38" s="76">
        <v>0</v>
      </c>
      <c r="F38" s="48"/>
    </row>
    <row r="39" spans="1:6" ht="31.5">
      <c r="A39" s="54" t="s">
        <v>162</v>
      </c>
      <c r="B39" s="65" t="s">
        <v>163</v>
      </c>
      <c r="C39" s="71" t="s">
        <v>86</v>
      </c>
      <c r="D39" s="72">
        <v>28294.25</v>
      </c>
      <c r="E39" s="73">
        <v>0</v>
      </c>
      <c r="F39" s="48"/>
    </row>
    <row r="40" spans="1:6" ht="31.5">
      <c r="A40" s="57" t="s">
        <v>262</v>
      </c>
      <c r="B40" s="67" t="s">
        <v>164</v>
      </c>
      <c r="C40" s="74" t="s">
        <v>86</v>
      </c>
      <c r="D40" s="75">
        <v>2901.05</v>
      </c>
      <c r="E40" s="76">
        <v>0</v>
      </c>
      <c r="F40" s="48"/>
    </row>
    <row r="41" spans="1:6" ht="31.5">
      <c r="A41" s="57" t="s">
        <v>165</v>
      </c>
      <c r="B41" s="67" t="s">
        <v>166</v>
      </c>
      <c r="C41" s="74" t="s">
        <v>86</v>
      </c>
      <c r="D41" s="75">
        <v>22073.52</v>
      </c>
      <c r="E41" s="76">
        <v>0</v>
      </c>
      <c r="F41" s="48"/>
    </row>
    <row r="42" spans="1:6" ht="32.25" customHeight="1">
      <c r="A42" s="57" t="s">
        <v>167</v>
      </c>
      <c r="B42" s="67" t="s">
        <v>168</v>
      </c>
      <c r="C42" s="74" t="s">
        <v>86</v>
      </c>
      <c r="D42" s="75">
        <v>3319.68</v>
      </c>
      <c r="E42" s="76">
        <v>0</v>
      </c>
      <c r="F42" s="48"/>
    </row>
    <row r="43" spans="1:6" ht="47.25">
      <c r="A43" s="54" t="s">
        <v>169</v>
      </c>
      <c r="B43" s="65" t="s">
        <v>170</v>
      </c>
      <c r="C43" s="71">
        <v>8818220</v>
      </c>
      <c r="D43" s="72">
        <v>2597645.64</v>
      </c>
      <c r="E43" s="73">
        <f t="shared" si="0"/>
        <v>0.29457709605793458</v>
      </c>
      <c r="F43" s="48"/>
    </row>
    <row r="44" spans="1:6" ht="47.25">
      <c r="A44" s="57" t="s">
        <v>171</v>
      </c>
      <c r="B44" s="67" t="s">
        <v>172</v>
      </c>
      <c r="C44" s="74">
        <v>7921500</v>
      </c>
      <c r="D44" s="75">
        <v>2381895.4300000002</v>
      </c>
      <c r="E44" s="76">
        <f t="shared" si="0"/>
        <v>0.3006874240989712</v>
      </c>
      <c r="F44" s="48"/>
    </row>
    <row r="45" spans="1:6" ht="47.25">
      <c r="A45" s="57" t="s">
        <v>173</v>
      </c>
      <c r="B45" s="67" t="s">
        <v>174</v>
      </c>
      <c r="C45" s="74">
        <v>5520</v>
      </c>
      <c r="D45" s="75">
        <v>987.85</v>
      </c>
      <c r="E45" s="76">
        <f t="shared" si="0"/>
        <v>0.17895833333333333</v>
      </c>
      <c r="F45" s="48"/>
    </row>
    <row r="46" spans="1:6" ht="31.5">
      <c r="A46" s="57" t="s">
        <v>175</v>
      </c>
      <c r="B46" s="67" t="s">
        <v>176</v>
      </c>
      <c r="C46" s="74">
        <v>891200</v>
      </c>
      <c r="D46" s="75">
        <v>214762.36</v>
      </c>
      <c r="E46" s="76">
        <f t="shared" si="0"/>
        <v>0.24098110412926391</v>
      </c>
      <c r="F46" s="48"/>
    </row>
    <row r="47" spans="1:6" ht="31.5">
      <c r="A47" s="54" t="s">
        <v>177</v>
      </c>
      <c r="B47" s="65" t="s">
        <v>178</v>
      </c>
      <c r="C47" s="71">
        <v>175000</v>
      </c>
      <c r="D47" s="72">
        <v>153637.19</v>
      </c>
      <c r="E47" s="73">
        <f t="shared" si="0"/>
        <v>0.87792680000000001</v>
      </c>
      <c r="F47" s="48"/>
    </row>
    <row r="48" spans="1:6" ht="83.25" customHeight="1">
      <c r="A48" s="57" t="s">
        <v>269</v>
      </c>
      <c r="B48" s="67" t="s">
        <v>179</v>
      </c>
      <c r="C48" s="74">
        <v>150000</v>
      </c>
      <c r="D48" s="75">
        <v>152792.15</v>
      </c>
      <c r="E48" s="76">
        <f t="shared" si="0"/>
        <v>1.0186143333333333</v>
      </c>
      <c r="F48" s="48"/>
    </row>
    <row r="49" spans="1:6" ht="63">
      <c r="A49" s="57" t="s">
        <v>180</v>
      </c>
      <c r="B49" s="67" t="s">
        <v>181</v>
      </c>
      <c r="C49" s="74">
        <v>25000</v>
      </c>
      <c r="D49" s="75">
        <v>845.04</v>
      </c>
      <c r="E49" s="76">
        <f t="shared" si="0"/>
        <v>3.3801600000000001E-2</v>
      </c>
      <c r="F49" s="48"/>
    </row>
    <row r="50" spans="1:6" ht="31.5">
      <c r="A50" s="54" t="s">
        <v>182</v>
      </c>
      <c r="B50" s="65" t="s">
        <v>183</v>
      </c>
      <c r="C50" s="71">
        <v>132130</v>
      </c>
      <c r="D50" s="72">
        <v>94334.15</v>
      </c>
      <c r="E50" s="73">
        <f t="shared" si="0"/>
        <v>0.71394951941269957</v>
      </c>
      <c r="F50" s="48"/>
    </row>
    <row r="51" spans="1:6" ht="110.25">
      <c r="A51" s="57" t="s">
        <v>184</v>
      </c>
      <c r="B51" s="67" t="s">
        <v>185</v>
      </c>
      <c r="C51" s="74">
        <v>15300</v>
      </c>
      <c r="D51" s="75">
        <v>685.65</v>
      </c>
      <c r="E51" s="76">
        <f t="shared" si="0"/>
        <v>4.4813725490196077E-2</v>
      </c>
      <c r="F51" s="48"/>
    </row>
    <row r="52" spans="1:6" ht="141.75">
      <c r="A52" s="57" t="s">
        <v>186</v>
      </c>
      <c r="B52" s="67" t="s">
        <v>187</v>
      </c>
      <c r="C52" s="74">
        <v>5500</v>
      </c>
      <c r="D52" s="75" t="s">
        <v>86</v>
      </c>
      <c r="E52" s="76">
        <v>0</v>
      </c>
      <c r="F52" s="48"/>
    </row>
    <row r="53" spans="1:6" ht="110.25">
      <c r="A53" s="57" t="s">
        <v>188</v>
      </c>
      <c r="B53" s="67" t="s">
        <v>189</v>
      </c>
      <c r="C53" s="74">
        <v>9550</v>
      </c>
      <c r="D53" s="75">
        <v>90005</v>
      </c>
      <c r="E53" s="76">
        <f t="shared" si="0"/>
        <v>9.4246073298429316</v>
      </c>
      <c r="F53" s="48"/>
    </row>
    <row r="54" spans="1:6" ht="126">
      <c r="A54" s="57" t="s">
        <v>190</v>
      </c>
      <c r="B54" s="67" t="s">
        <v>191</v>
      </c>
      <c r="C54" s="74">
        <v>7300</v>
      </c>
      <c r="D54" s="75">
        <v>1000</v>
      </c>
      <c r="E54" s="76">
        <f t="shared" si="0"/>
        <v>0.13698630136986301</v>
      </c>
      <c r="F54" s="48"/>
    </row>
    <row r="55" spans="1:6" ht="110.25">
      <c r="A55" s="57" t="s">
        <v>192</v>
      </c>
      <c r="B55" s="67" t="s">
        <v>193</v>
      </c>
      <c r="C55" s="74">
        <v>1000</v>
      </c>
      <c r="D55" s="75" t="s">
        <v>86</v>
      </c>
      <c r="E55" s="76">
        <v>0</v>
      </c>
      <c r="F55" s="48"/>
    </row>
    <row r="56" spans="1:6" ht="110.25">
      <c r="A56" s="57" t="s">
        <v>194</v>
      </c>
      <c r="B56" s="67" t="s">
        <v>195</v>
      </c>
      <c r="C56" s="74">
        <v>4500</v>
      </c>
      <c r="D56" s="75" t="s">
        <v>86</v>
      </c>
      <c r="E56" s="76">
        <v>0</v>
      </c>
      <c r="F56" s="48"/>
    </row>
    <row r="57" spans="1:6" ht="126">
      <c r="A57" s="57" t="s">
        <v>196</v>
      </c>
      <c r="B57" s="67" t="s">
        <v>197</v>
      </c>
      <c r="C57" s="74">
        <v>2000</v>
      </c>
      <c r="D57" s="75">
        <v>750</v>
      </c>
      <c r="E57" s="76">
        <f t="shared" si="0"/>
        <v>0.375</v>
      </c>
      <c r="F57" s="48"/>
    </row>
    <row r="58" spans="1:6" ht="204.75">
      <c r="A58" s="57" t="s">
        <v>198</v>
      </c>
      <c r="B58" s="67" t="s">
        <v>199</v>
      </c>
      <c r="C58" s="74">
        <v>3400</v>
      </c>
      <c r="D58" s="75">
        <v>350</v>
      </c>
      <c r="E58" s="76">
        <f t="shared" si="0"/>
        <v>0.10294117647058823</v>
      </c>
      <c r="F58" s="48"/>
    </row>
    <row r="59" spans="1:6" ht="126">
      <c r="A59" s="57" t="s">
        <v>200</v>
      </c>
      <c r="B59" s="67" t="s">
        <v>201</v>
      </c>
      <c r="C59" s="74" t="s">
        <v>86</v>
      </c>
      <c r="D59" s="75">
        <v>454.5</v>
      </c>
      <c r="E59" s="76">
        <v>0</v>
      </c>
      <c r="F59" s="48"/>
    </row>
    <row r="60" spans="1:6" ht="110.25">
      <c r="A60" s="57" t="s">
        <v>202</v>
      </c>
      <c r="B60" s="67" t="s">
        <v>203</v>
      </c>
      <c r="C60" s="74">
        <v>6200</v>
      </c>
      <c r="D60" s="75" t="s">
        <v>86</v>
      </c>
      <c r="E60" s="76">
        <v>0</v>
      </c>
      <c r="F60" s="48"/>
    </row>
    <row r="61" spans="1:6" ht="126">
      <c r="A61" s="57" t="s">
        <v>204</v>
      </c>
      <c r="B61" s="67" t="s">
        <v>205</v>
      </c>
      <c r="C61" s="74">
        <v>77380</v>
      </c>
      <c r="D61" s="75">
        <v>1089</v>
      </c>
      <c r="E61" s="76">
        <f t="shared" si="0"/>
        <v>1.4073403980356681E-2</v>
      </c>
      <c r="F61" s="48"/>
    </row>
    <row r="62" spans="1:6" ht="15.75">
      <c r="A62" s="54" t="s">
        <v>206</v>
      </c>
      <c r="B62" s="65" t="s">
        <v>207</v>
      </c>
      <c r="C62" s="71" t="s">
        <v>86</v>
      </c>
      <c r="D62" s="72">
        <v>2016</v>
      </c>
      <c r="E62" s="73">
        <v>0</v>
      </c>
      <c r="F62" s="48"/>
    </row>
    <row r="63" spans="1:6" ht="31.5">
      <c r="A63" s="57" t="s">
        <v>208</v>
      </c>
      <c r="B63" s="67" t="s">
        <v>209</v>
      </c>
      <c r="C63" s="74" t="s">
        <v>86</v>
      </c>
      <c r="D63" s="75">
        <v>2016</v>
      </c>
      <c r="E63" s="76">
        <v>0</v>
      </c>
      <c r="F63" s="48"/>
    </row>
    <row r="64" spans="1:6" ht="15.75">
      <c r="A64" s="54" t="s">
        <v>210</v>
      </c>
      <c r="B64" s="65" t="s">
        <v>211</v>
      </c>
      <c r="C64" s="71">
        <v>300416979.24000001</v>
      </c>
      <c r="D64" s="72">
        <v>63485084.979999997</v>
      </c>
      <c r="E64" s="73">
        <f t="shared" si="0"/>
        <v>0.21132322527376995</v>
      </c>
      <c r="F64" s="48"/>
    </row>
    <row r="65" spans="1:6" ht="47.25">
      <c r="A65" s="54" t="s">
        <v>212</v>
      </c>
      <c r="B65" s="65" t="s">
        <v>213</v>
      </c>
      <c r="C65" s="71">
        <v>300460817.82999998</v>
      </c>
      <c r="D65" s="72">
        <v>63547188.009999998</v>
      </c>
      <c r="E65" s="73">
        <f t="shared" si="0"/>
        <v>0.21149908486887914</v>
      </c>
      <c r="F65" s="48"/>
    </row>
    <row r="66" spans="1:6" ht="31.5">
      <c r="A66" s="57" t="s">
        <v>214</v>
      </c>
      <c r="B66" s="67" t="s">
        <v>215</v>
      </c>
      <c r="C66" s="74">
        <v>126935681.11</v>
      </c>
      <c r="D66" s="75">
        <v>31733933.109999999</v>
      </c>
      <c r="E66" s="76">
        <f t="shared" si="0"/>
        <v>0.25000010109450621</v>
      </c>
      <c r="F66" s="48"/>
    </row>
    <row r="67" spans="1:6" ht="47.25">
      <c r="A67" s="57" t="s">
        <v>216</v>
      </c>
      <c r="B67" s="67" t="s">
        <v>217</v>
      </c>
      <c r="C67" s="74">
        <v>79611500</v>
      </c>
      <c r="D67" s="75">
        <v>19902881</v>
      </c>
      <c r="E67" s="76">
        <f t="shared" si="0"/>
        <v>0.25000007536599611</v>
      </c>
      <c r="F67" s="48"/>
    </row>
    <row r="68" spans="1:6" ht="63">
      <c r="A68" s="57" t="s">
        <v>218</v>
      </c>
      <c r="B68" s="67" t="s">
        <v>219</v>
      </c>
      <c r="C68" s="74">
        <v>47324181.109999999</v>
      </c>
      <c r="D68" s="75">
        <v>11831052.109999999</v>
      </c>
      <c r="E68" s="76">
        <f t="shared" si="0"/>
        <v>0.25000014437650775</v>
      </c>
      <c r="F68" s="48"/>
    </row>
    <row r="69" spans="1:6" ht="47.25">
      <c r="A69" s="54" t="s">
        <v>220</v>
      </c>
      <c r="B69" s="65" t="s">
        <v>221</v>
      </c>
      <c r="C69" s="71">
        <v>42243250.990000002</v>
      </c>
      <c r="D69" s="72">
        <v>1235140.22</v>
      </c>
      <c r="E69" s="73">
        <f t="shared" si="0"/>
        <v>2.9238758643182729E-2</v>
      </c>
      <c r="F69" s="48"/>
    </row>
    <row r="70" spans="1:6" ht="94.5">
      <c r="A70" s="57" t="s">
        <v>222</v>
      </c>
      <c r="B70" s="67" t="s">
        <v>223</v>
      </c>
      <c r="C70" s="74">
        <v>4795924.34</v>
      </c>
      <c r="D70" s="75" t="s">
        <v>86</v>
      </c>
      <c r="E70" s="76">
        <v>0</v>
      </c>
      <c r="F70" s="48"/>
    </row>
    <row r="71" spans="1:6" ht="78.75">
      <c r="A71" s="57" t="s">
        <v>224</v>
      </c>
      <c r="B71" s="67" t="s">
        <v>225</v>
      </c>
      <c r="C71" s="74">
        <v>4110291</v>
      </c>
      <c r="D71" s="75">
        <v>848367.03</v>
      </c>
      <c r="E71" s="76">
        <f t="shared" ref="E71:E77" si="1">D71/C71</f>
        <v>0.20640072199267645</v>
      </c>
      <c r="F71" s="48"/>
    </row>
    <row r="72" spans="1:6" ht="47.25">
      <c r="A72" s="57" t="s">
        <v>226</v>
      </c>
      <c r="B72" s="67" t="s">
        <v>227</v>
      </c>
      <c r="C72" s="74">
        <v>2171332.77</v>
      </c>
      <c r="D72" s="75" t="s">
        <v>86</v>
      </c>
      <c r="E72" s="76">
        <v>0</v>
      </c>
      <c r="F72" s="48"/>
    </row>
    <row r="73" spans="1:6" ht="31.5">
      <c r="A73" s="57" t="s">
        <v>228</v>
      </c>
      <c r="B73" s="67" t="s">
        <v>229</v>
      </c>
      <c r="C73" s="74">
        <v>34209.94</v>
      </c>
      <c r="D73" s="75">
        <v>34209.94</v>
      </c>
      <c r="E73" s="76">
        <f t="shared" si="1"/>
        <v>1</v>
      </c>
      <c r="F73" s="48"/>
    </row>
    <row r="74" spans="1:6" ht="47.25">
      <c r="A74" s="57" t="s">
        <v>230</v>
      </c>
      <c r="B74" s="67" t="s">
        <v>231</v>
      </c>
      <c r="C74" s="74">
        <v>13176565.66</v>
      </c>
      <c r="D74" s="75" t="s">
        <v>86</v>
      </c>
      <c r="E74" s="76">
        <v>0</v>
      </c>
      <c r="F74" s="48"/>
    </row>
    <row r="75" spans="1:6" ht="31.5">
      <c r="A75" s="57" t="s">
        <v>232</v>
      </c>
      <c r="B75" s="67" t="s">
        <v>233</v>
      </c>
      <c r="C75" s="74">
        <v>17954927.280000001</v>
      </c>
      <c r="D75" s="75">
        <v>352563.25</v>
      </c>
      <c r="E75" s="76">
        <f t="shared" si="1"/>
        <v>1.9636016593212288E-2</v>
      </c>
      <c r="F75" s="48"/>
    </row>
    <row r="76" spans="1:6" ht="31.5">
      <c r="A76" s="54" t="s">
        <v>234</v>
      </c>
      <c r="B76" s="65" t="s">
        <v>235</v>
      </c>
      <c r="C76" s="71">
        <v>87851559.370000005</v>
      </c>
      <c r="D76" s="72">
        <v>19823217.77</v>
      </c>
      <c r="E76" s="73">
        <f t="shared" si="1"/>
        <v>0.22564446109045769</v>
      </c>
      <c r="F76" s="48"/>
    </row>
    <row r="77" spans="1:6" ht="47.25">
      <c r="A77" s="57" t="s">
        <v>236</v>
      </c>
      <c r="B77" s="67" t="s">
        <v>237</v>
      </c>
      <c r="C77" s="74">
        <v>5501735.46</v>
      </c>
      <c r="D77" s="75">
        <v>803817.77</v>
      </c>
      <c r="E77" s="76">
        <f t="shared" si="1"/>
        <v>0.14610258451067001</v>
      </c>
      <c r="F77" s="48"/>
    </row>
    <row r="78" spans="1:6" ht="78.75">
      <c r="A78" s="57" t="s">
        <v>238</v>
      </c>
      <c r="B78" s="67" t="s">
        <v>239</v>
      </c>
      <c r="C78" s="74">
        <v>2209680</v>
      </c>
      <c r="D78" s="75" t="s">
        <v>86</v>
      </c>
      <c r="E78" s="76">
        <v>0</v>
      </c>
      <c r="F78" s="48"/>
    </row>
    <row r="79" spans="1:6" ht="78.75">
      <c r="A79" s="57" t="s">
        <v>240</v>
      </c>
      <c r="B79" s="67" t="s">
        <v>241</v>
      </c>
      <c r="C79" s="74">
        <v>241.41</v>
      </c>
      <c r="D79" s="75" t="s">
        <v>86</v>
      </c>
      <c r="E79" s="76">
        <v>0</v>
      </c>
      <c r="F79" s="48"/>
    </row>
    <row r="80" spans="1:6" ht="31.5">
      <c r="A80" s="57" t="s">
        <v>242</v>
      </c>
      <c r="B80" s="67" t="s">
        <v>243</v>
      </c>
      <c r="C80" s="74">
        <v>80139902.5</v>
      </c>
      <c r="D80" s="75">
        <v>19019400</v>
      </c>
      <c r="E80" s="76">
        <f t="shared" ref="E80:E88" si="2">D80/C80</f>
        <v>0.23732746617703959</v>
      </c>
      <c r="F80" s="48"/>
    </row>
    <row r="81" spans="1:6" ht="15.75">
      <c r="A81" s="54" t="s">
        <v>244</v>
      </c>
      <c r="B81" s="65" t="s">
        <v>245</v>
      </c>
      <c r="C81" s="71">
        <v>43430326.359999999</v>
      </c>
      <c r="D81" s="72">
        <v>10754896.91</v>
      </c>
      <c r="E81" s="73">
        <f t="shared" si="2"/>
        <v>0.24763564567420396</v>
      </c>
      <c r="F81" s="48"/>
    </row>
    <row r="82" spans="1:6" ht="78.75">
      <c r="A82" s="57" t="s">
        <v>246</v>
      </c>
      <c r="B82" s="67" t="s">
        <v>247</v>
      </c>
      <c r="C82" s="74">
        <v>32586208.559999999</v>
      </c>
      <c r="D82" s="75">
        <v>8096941.9299999997</v>
      </c>
      <c r="E82" s="76">
        <f t="shared" si="2"/>
        <v>0.24847757035284868</v>
      </c>
      <c r="F82" s="48"/>
    </row>
    <row r="83" spans="1:6" ht="220.5">
      <c r="A83" s="57" t="s">
        <v>248</v>
      </c>
      <c r="B83" s="67" t="s">
        <v>249</v>
      </c>
      <c r="C83" s="74">
        <v>390600</v>
      </c>
      <c r="D83" s="75">
        <v>97602</v>
      </c>
      <c r="E83" s="76">
        <f t="shared" si="2"/>
        <v>0.24987711213517666</v>
      </c>
      <c r="F83" s="48"/>
    </row>
    <row r="84" spans="1:6" ht="110.25">
      <c r="A84" s="57" t="s">
        <v>250</v>
      </c>
      <c r="B84" s="67" t="s">
        <v>251</v>
      </c>
      <c r="C84" s="74">
        <v>1282302.1499999999</v>
      </c>
      <c r="D84" s="75">
        <v>320416.98</v>
      </c>
      <c r="E84" s="76">
        <f t="shared" si="2"/>
        <v>0.24987634934558911</v>
      </c>
      <c r="F84" s="48"/>
    </row>
    <row r="85" spans="1:6" ht="157.5">
      <c r="A85" s="57" t="s">
        <v>252</v>
      </c>
      <c r="B85" s="67" t="s">
        <v>253</v>
      </c>
      <c r="C85" s="74">
        <v>7343280</v>
      </c>
      <c r="D85" s="75">
        <v>1796136</v>
      </c>
      <c r="E85" s="76">
        <f t="shared" si="2"/>
        <v>0.24459587541262215</v>
      </c>
      <c r="F85" s="48"/>
    </row>
    <row r="86" spans="1:6" ht="47.25">
      <c r="A86" s="57" t="s">
        <v>254</v>
      </c>
      <c r="B86" s="67" t="s">
        <v>255</v>
      </c>
      <c r="C86" s="74">
        <v>1827935.65</v>
      </c>
      <c r="D86" s="75">
        <v>443800</v>
      </c>
      <c r="E86" s="76">
        <f t="shared" si="2"/>
        <v>0.2427875401412517</v>
      </c>
      <c r="F86" s="48"/>
    </row>
    <row r="87" spans="1:6" ht="63">
      <c r="A87" s="54" t="s">
        <v>256</v>
      </c>
      <c r="B87" s="65" t="s">
        <v>257</v>
      </c>
      <c r="C87" s="71">
        <v>-43838.59</v>
      </c>
      <c r="D87" s="72">
        <v>-62103.03</v>
      </c>
      <c r="E87" s="73">
        <f t="shared" si="2"/>
        <v>1.4166292757134753</v>
      </c>
      <c r="F87" s="48"/>
    </row>
    <row r="88" spans="1:6" ht="63.75" thickBot="1">
      <c r="A88" s="57" t="s">
        <v>258</v>
      </c>
      <c r="B88" s="67" t="s">
        <v>259</v>
      </c>
      <c r="C88" s="74">
        <v>-43838.59</v>
      </c>
      <c r="D88" s="75">
        <v>-62103.03</v>
      </c>
      <c r="E88" s="76">
        <f t="shared" si="2"/>
        <v>1.4166292757134753</v>
      </c>
      <c r="F88" s="48"/>
    </row>
    <row r="89" spans="1:6" ht="12.95" customHeight="1">
      <c r="A89" s="58"/>
      <c r="B89" s="68"/>
      <c r="C89" s="84"/>
      <c r="D89" s="85"/>
      <c r="E89" s="59"/>
      <c r="F89" s="48"/>
    </row>
    <row r="90" spans="1:6" ht="12.95" customHeight="1">
      <c r="A90" s="60"/>
      <c r="B90" s="69"/>
      <c r="C90" s="86"/>
      <c r="D90" s="86"/>
      <c r="E90" s="61"/>
      <c r="F90" s="48"/>
    </row>
  </sheetData>
  <mergeCells count="7">
    <mergeCell ref="D1:E1"/>
    <mergeCell ref="A2:E2"/>
    <mergeCell ref="A3:A4"/>
    <mergeCell ref="B3:B4"/>
    <mergeCell ref="C3:C4"/>
    <mergeCell ref="D3:D4"/>
    <mergeCell ref="E3:E4"/>
  </mergeCells>
  <pageMargins left="0.78749999999999998" right="0.39374999999999999" top="0.59097219999999995" bottom="0.39374999999999999" header="0" footer="0"/>
  <pageSetup paperSize="9" scale="66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37"/>
  <sheetViews>
    <sheetView zoomScaleNormal="100" zoomScaleSheetLayoutView="100" workbookViewId="0">
      <selection activeCell="D39" sqref="D39"/>
    </sheetView>
  </sheetViews>
  <sheetFormatPr defaultColWidth="9.42578125" defaultRowHeight="15.75"/>
  <cols>
    <col min="1" max="1" width="54.85546875" style="2" bestFit="1" customWidth="1"/>
    <col min="2" max="2" width="14.28515625" style="28" bestFit="1" customWidth="1"/>
    <col min="3" max="3" width="17" style="29" customWidth="1"/>
    <col min="4" max="4" width="17.140625" style="29" bestFit="1" customWidth="1"/>
    <col min="5" max="5" width="15.28515625" style="2" bestFit="1" customWidth="1"/>
    <col min="6" max="254" width="9.42578125" style="2"/>
    <col min="255" max="255" width="54.85546875" style="2" bestFit="1" customWidth="1"/>
    <col min="256" max="256" width="14.28515625" style="2" bestFit="1" customWidth="1"/>
    <col min="257" max="257" width="17" style="2" customWidth="1"/>
    <col min="258" max="258" width="17.140625" style="2" bestFit="1" customWidth="1"/>
    <col min="259" max="259" width="15.28515625" style="2" bestFit="1" customWidth="1"/>
    <col min="260" max="260" width="16.28515625" style="2" customWidth="1"/>
    <col min="261" max="261" width="18.28515625" style="2" customWidth="1"/>
    <col min="262" max="510" width="9.42578125" style="2"/>
    <col min="511" max="511" width="54.85546875" style="2" bestFit="1" customWidth="1"/>
    <col min="512" max="512" width="14.28515625" style="2" bestFit="1" customWidth="1"/>
    <col min="513" max="513" width="17" style="2" customWidth="1"/>
    <col min="514" max="514" width="17.140625" style="2" bestFit="1" customWidth="1"/>
    <col min="515" max="515" width="15.28515625" style="2" bestFit="1" customWidth="1"/>
    <col min="516" max="516" width="16.28515625" style="2" customWidth="1"/>
    <col min="517" max="517" width="18.28515625" style="2" customWidth="1"/>
    <col min="518" max="766" width="9.42578125" style="2"/>
    <col min="767" max="767" width="54.85546875" style="2" bestFit="1" customWidth="1"/>
    <col min="768" max="768" width="14.28515625" style="2" bestFit="1" customWidth="1"/>
    <col min="769" max="769" width="17" style="2" customWidth="1"/>
    <col min="770" max="770" width="17.140625" style="2" bestFit="1" customWidth="1"/>
    <col min="771" max="771" width="15.28515625" style="2" bestFit="1" customWidth="1"/>
    <col min="772" max="772" width="16.28515625" style="2" customWidth="1"/>
    <col min="773" max="773" width="18.28515625" style="2" customWidth="1"/>
    <col min="774" max="1022" width="9.42578125" style="2"/>
    <col min="1023" max="1023" width="54.85546875" style="2" bestFit="1" customWidth="1"/>
    <col min="1024" max="1024" width="14.28515625" style="2" bestFit="1" customWidth="1"/>
    <col min="1025" max="1025" width="17" style="2" customWidth="1"/>
    <col min="1026" max="1026" width="17.140625" style="2" bestFit="1" customWidth="1"/>
    <col min="1027" max="1027" width="15.28515625" style="2" bestFit="1" customWidth="1"/>
    <col min="1028" max="1028" width="16.28515625" style="2" customWidth="1"/>
    <col min="1029" max="1029" width="18.28515625" style="2" customWidth="1"/>
    <col min="1030" max="1278" width="9.42578125" style="2"/>
    <col min="1279" max="1279" width="54.85546875" style="2" bestFit="1" customWidth="1"/>
    <col min="1280" max="1280" width="14.28515625" style="2" bestFit="1" customWidth="1"/>
    <col min="1281" max="1281" width="17" style="2" customWidth="1"/>
    <col min="1282" max="1282" width="17.140625" style="2" bestFit="1" customWidth="1"/>
    <col min="1283" max="1283" width="15.28515625" style="2" bestFit="1" customWidth="1"/>
    <col min="1284" max="1284" width="16.28515625" style="2" customWidth="1"/>
    <col min="1285" max="1285" width="18.28515625" style="2" customWidth="1"/>
    <col min="1286" max="1534" width="9.42578125" style="2"/>
    <col min="1535" max="1535" width="54.85546875" style="2" bestFit="1" customWidth="1"/>
    <col min="1536" max="1536" width="14.28515625" style="2" bestFit="1" customWidth="1"/>
    <col min="1537" max="1537" width="17" style="2" customWidth="1"/>
    <col min="1538" max="1538" width="17.140625" style="2" bestFit="1" customWidth="1"/>
    <col min="1539" max="1539" width="15.28515625" style="2" bestFit="1" customWidth="1"/>
    <col min="1540" max="1540" width="16.28515625" style="2" customWidth="1"/>
    <col min="1541" max="1541" width="18.28515625" style="2" customWidth="1"/>
    <col min="1542" max="1790" width="9.42578125" style="2"/>
    <col min="1791" max="1791" width="54.85546875" style="2" bestFit="1" customWidth="1"/>
    <col min="1792" max="1792" width="14.28515625" style="2" bestFit="1" customWidth="1"/>
    <col min="1793" max="1793" width="17" style="2" customWidth="1"/>
    <col min="1794" max="1794" width="17.140625" style="2" bestFit="1" customWidth="1"/>
    <col min="1795" max="1795" width="15.28515625" style="2" bestFit="1" customWidth="1"/>
    <col min="1796" max="1796" width="16.28515625" style="2" customWidth="1"/>
    <col min="1797" max="1797" width="18.28515625" style="2" customWidth="1"/>
    <col min="1798" max="2046" width="9.42578125" style="2"/>
    <col min="2047" max="2047" width="54.85546875" style="2" bestFit="1" customWidth="1"/>
    <col min="2048" max="2048" width="14.28515625" style="2" bestFit="1" customWidth="1"/>
    <col min="2049" max="2049" width="17" style="2" customWidth="1"/>
    <col min="2050" max="2050" width="17.140625" style="2" bestFit="1" customWidth="1"/>
    <col min="2051" max="2051" width="15.28515625" style="2" bestFit="1" customWidth="1"/>
    <col min="2052" max="2052" width="16.28515625" style="2" customWidth="1"/>
    <col min="2053" max="2053" width="18.28515625" style="2" customWidth="1"/>
    <col min="2054" max="2302" width="9.42578125" style="2"/>
    <col min="2303" max="2303" width="54.85546875" style="2" bestFit="1" customWidth="1"/>
    <col min="2304" max="2304" width="14.28515625" style="2" bestFit="1" customWidth="1"/>
    <col min="2305" max="2305" width="17" style="2" customWidth="1"/>
    <col min="2306" max="2306" width="17.140625" style="2" bestFit="1" customWidth="1"/>
    <col min="2307" max="2307" width="15.28515625" style="2" bestFit="1" customWidth="1"/>
    <col min="2308" max="2308" width="16.28515625" style="2" customWidth="1"/>
    <col min="2309" max="2309" width="18.28515625" style="2" customWidth="1"/>
    <col min="2310" max="2558" width="9.42578125" style="2"/>
    <col min="2559" max="2559" width="54.85546875" style="2" bestFit="1" customWidth="1"/>
    <col min="2560" max="2560" width="14.28515625" style="2" bestFit="1" customWidth="1"/>
    <col min="2561" max="2561" width="17" style="2" customWidth="1"/>
    <col min="2562" max="2562" width="17.140625" style="2" bestFit="1" customWidth="1"/>
    <col min="2563" max="2563" width="15.28515625" style="2" bestFit="1" customWidth="1"/>
    <col min="2564" max="2564" width="16.28515625" style="2" customWidth="1"/>
    <col min="2565" max="2565" width="18.28515625" style="2" customWidth="1"/>
    <col min="2566" max="2814" width="9.42578125" style="2"/>
    <col min="2815" max="2815" width="54.85546875" style="2" bestFit="1" customWidth="1"/>
    <col min="2816" max="2816" width="14.28515625" style="2" bestFit="1" customWidth="1"/>
    <col min="2817" max="2817" width="17" style="2" customWidth="1"/>
    <col min="2818" max="2818" width="17.140625" style="2" bestFit="1" customWidth="1"/>
    <col min="2819" max="2819" width="15.28515625" style="2" bestFit="1" customWidth="1"/>
    <col min="2820" max="2820" width="16.28515625" style="2" customWidth="1"/>
    <col min="2821" max="2821" width="18.28515625" style="2" customWidth="1"/>
    <col min="2822" max="3070" width="9.42578125" style="2"/>
    <col min="3071" max="3071" width="54.85546875" style="2" bestFit="1" customWidth="1"/>
    <col min="3072" max="3072" width="14.28515625" style="2" bestFit="1" customWidth="1"/>
    <col min="3073" max="3073" width="17" style="2" customWidth="1"/>
    <col min="3074" max="3074" width="17.140625" style="2" bestFit="1" customWidth="1"/>
    <col min="3075" max="3075" width="15.28515625" style="2" bestFit="1" customWidth="1"/>
    <col min="3076" max="3076" width="16.28515625" style="2" customWidth="1"/>
    <col min="3077" max="3077" width="18.28515625" style="2" customWidth="1"/>
    <col min="3078" max="3326" width="9.42578125" style="2"/>
    <col min="3327" max="3327" width="54.85546875" style="2" bestFit="1" customWidth="1"/>
    <col min="3328" max="3328" width="14.28515625" style="2" bestFit="1" customWidth="1"/>
    <col min="3329" max="3329" width="17" style="2" customWidth="1"/>
    <col min="3330" max="3330" width="17.140625" style="2" bestFit="1" customWidth="1"/>
    <col min="3331" max="3331" width="15.28515625" style="2" bestFit="1" customWidth="1"/>
    <col min="3332" max="3332" width="16.28515625" style="2" customWidth="1"/>
    <col min="3333" max="3333" width="18.28515625" style="2" customWidth="1"/>
    <col min="3334" max="3582" width="9.42578125" style="2"/>
    <col min="3583" max="3583" width="54.85546875" style="2" bestFit="1" customWidth="1"/>
    <col min="3584" max="3584" width="14.28515625" style="2" bestFit="1" customWidth="1"/>
    <col min="3585" max="3585" width="17" style="2" customWidth="1"/>
    <col min="3586" max="3586" width="17.140625" style="2" bestFit="1" customWidth="1"/>
    <col min="3587" max="3587" width="15.28515625" style="2" bestFit="1" customWidth="1"/>
    <col min="3588" max="3588" width="16.28515625" style="2" customWidth="1"/>
    <col min="3589" max="3589" width="18.28515625" style="2" customWidth="1"/>
    <col min="3590" max="3838" width="9.42578125" style="2"/>
    <col min="3839" max="3839" width="54.85546875" style="2" bestFit="1" customWidth="1"/>
    <col min="3840" max="3840" width="14.28515625" style="2" bestFit="1" customWidth="1"/>
    <col min="3841" max="3841" width="17" style="2" customWidth="1"/>
    <col min="3842" max="3842" width="17.140625" style="2" bestFit="1" customWidth="1"/>
    <col min="3843" max="3843" width="15.28515625" style="2" bestFit="1" customWidth="1"/>
    <col min="3844" max="3844" width="16.28515625" style="2" customWidth="1"/>
    <col min="3845" max="3845" width="18.28515625" style="2" customWidth="1"/>
    <col min="3846" max="4094" width="9.42578125" style="2"/>
    <col min="4095" max="4095" width="54.85546875" style="2" bestFit="1" customWidth="1"/>
    <col min="4096" max="4096" width="14.28515625" style="2" bestFit="1" customWidth="1"/>
    <col min="4097" max="4097" width="17" style="2" customWidth="1"/>
    <col min="4098" max="4098" width="17.140625" style="2" bestFit="1" customWidth="1"/>
    <col min="4099" max="4099" width="15.28515625" style="2" bestFit="1" customWidth="1"/>
    <col min="4100" max="4100" width="16.28515625" style="2" customWidth="1"/>
    <col min="4101" max="4101" width="18.28515625" style="2" customWidth="1"/>
    <col min="4102" max="4350" width="9.42578125" style="2"/>
    <col min="4351" max="4351" width="54.85546875" style="2" bestFit="1" customWidth="1"/>
    <col min="4352" max="4352" width="14.28515625" style="2" bestFit="1" customWidth="1"/>
    <col min="4353" max="4353" width="17" style="2" customWidth="1"/>
    <col min="4354" max="4354" width="17.140625" style="2" bestFit="1" customWidth="1"/>
    <col min="4355" max="4355" width="15.28515625" style="2" bestFit="1" customWidth="1"/>
    <col min="4356" max="4356" width="16.28515625" style="2" customWidth="1"/>
    <col min="4357" max="4357" width="18.28515625" style="2" customWidth="1"/>
    <col min="4358" max="4606" width="9.42578125" style="2"/>
    <col min="4607" max="4607" width="54.85546875" style="2" bestFit="1" customWidth="1"/>
    <col min="4608" max="4608" width="14.28515625" style="2" bestFit="1" customWidth="1"/>
    <col min="4609" max="4609" width="17" style="2" customWidth="1"/>
    <col min="4610" max="4610" width="17.140625" style="2" bestFit="1" customWidth="1"/>
    <col min="4611" max="4611" width="15.28515625" style="2" bestFit="1" customWidth="1"/>
    <col min="4612" max="4612" width="16.28515625" style="2" customWidth="1"/>
    <col min="4613" max="4613" width="18.28515625" style="2" customWidth="1"/>
    <col min="4614" max="4862" width="9.42578125" style="2"/>
    <col min="4863" max="4863" width="54.85546875" style="2" bestFit="1" customWidth="1"/>
    <col min="4864" max="4864" width="14.28515625" style="2" bestFit="1" customWidth="1"/>
    <col min="4865" max="4865" width="17" style="2" customWidth="1"/>
    <col min="4866" max="4866" width="17.140625" style="2" bestFit="1" customWidth="1"/>
    <col min="4867" max="4867" width="15.28515625" style="2" bestFit="1" customWidth="1"/>
    <col min="4868" max="4868" width="16.28515625" style="2" customWidth="1"/>
    <col min="4869" max="4869" width="18.28515625" style="2" customWidth="1"/>
    <col min="4870" max="5118" width="9.42578125" style="2"/>
    <col min="5119" max="5119" width="54.85546875" style="2" bestFit="1" customWidth="1"/>
    <col min="5120" max="5120" width="14.28515625" style="2" bestFit="1" customWidth="1"/>
    <col min="5121" max="5121" width="17" style="2" customWidth="1"/>
    <col min="5122" max="5122" width="17.140625" style="2" bestFit="1" customWidth="1"/>
    <col min="5123" max="5123" width="15.28515625" style="2" bestFit="1" customWidth="1"/>
    <col min="5124" max="5124" width="16.28515625" style="2" customWidth="1"/>
    <col min="5125" max="5125" width="18.28515625" style="2" customWidth="1"/>
    <col min="5126" max="5374" width="9.42578125" style="2"/>
    <col min="5375" max="5375" width="54.85546875" style="2" bestFit="1" customWidth="1"/>
    <col min="5376" max="5376" width="14.28515625" style="2" bestFit="1" customWidth="1"/>
    <col min="5377" max="5377" width="17" style="2" customWidth="1"/>
    <col min="5378" max="5378" width="17.140625" style="2" bestFit="1" customWidth="1"/>
    <col min="5379" max="5379" width="15.28515625" style="2" bestFit="1" customWidth="1"/>
    <col min="5380" max="5380" width="16.28515625" style="2" customWidth="1"/>
    <col min="5381" max="5381" width="18.28515625" style="2" customWidth="1"/>
    <col min="5382" max="5630" width="9.42578125" style="2"/>
    <col min="5631" max="5631" width="54.85546875" style="2" bestFit="1" customWidth="1"/>
    <col min="5632" max="5632" width="14.28515625" style="2" bestFit="1" customWidth="1"/>
    <col min="5633" max="5633" width="17" style="2" customWidth="1"/>
    <col min="5634" max="5634" width="17.140625" style="2" bestFit="1" customWidth="1"/>
    <col min="5635" max="5635" width="15.28515625" style="2" bestFit="1" customWidth="1"/>
    <col min="5636" max="5636" width="16.28515625" style="2" customWidth="1"/>
    <col min="5637" max="5637" width="18.28515625" style="2" customWidth="1"/>
    <col min="5638" max="5886" width="9.42578125" style="2"/>
    <col min="5887" max="5887" width="54.85546875" style="2" bestFit="1" customWidth="1"/>
    <col min="5888" max="5888" width="14.28515625" style="2" bestFit="1" customWidth="1"/>
    <col min="5889" max="5889" width="17" style="2" customWidth="1"/>
    <col min="5890" max="5890" width="17.140625" style="2" bestFit="1" customWidth="1"/>
    <col min="5891" max="5891" width="15.28515625" style="2" bestFit="1" customWidth="1"/>
    <col min="5892" max="5892" width="16.28515625" style="2" customWidth="1"/>
    <col min="5893" max="5893" width="18.28515625" style="2" customWidth="1"/>
    <col min="5894" max="6142" width="9.42578125" style="2"/>
    <col min="6143" max="6143" width="54.85546875" style="2" bestFit="1" customWidth="1"/>
    <col min="6144" max="6144" width="14.28515625" style="2" bestFit="1" customWidth="1"/>
    <col min="6145" max="6145" width="17" style="2" customWidth="1"/>
    <col min="6146" max="6146" width="17.140625" style="2" bestFit="1" customWidth="1"/>
    <col min="6147" max="6147" width="15.28515625" style="2" bestFit="1" customWidth="1"/>
    <col min="6148" max="6148" width="16.28515625" style="2" customWidth="1"/>
    <col min="6149" max="6149" width="18.28515625" style="2" customWidth="1"/>
    <col min="6150" max="6398" width="9.42578125" style="2"/>
    <col min="6399" max="6399" width="54.85546875" style="2" bestFit="1" customWidth="1"/>
    <col min="6400" max="6400" width="14.28515625" style="2" bestFit="1" customWidth="1"/>
    <col min="6401" max="6401" width="17" style="2" customWidth="1"/>
    <col min="6402" max="6402" width="17.140625" style="2" bestFit="1" customWidth="1"/>
    <col min="6403" max="6403" width="15.28515625" style="2" bestFit="1" customWidth="1"/>
    <col min="6404" max="6404" width="16.28515625" style="2" customWidth="1"/>
    <col min="6405" max="6405" width="18.28515625" style="2" customWidth="1"/>
    <col min="6406" max="6654" width="9.42578125" style="2"/>
    <col min="6655" max="6655" width="54.85546875" style="2" bestFit="1" customWidth="1"/>
    <col min="6656" max="6656" width="14.28515625" style="2" bestFit="1" customWidth="1"/>
    <col min="6657" max="6657" width="17" style="2" customWidth="1"/>
    <col min="6658" max="6658" width="17.140625" style="2" bestFit="1" customWidth="1"/>
    <col min="6659" max="6659" width="15.28515625" style="2" bestFit="1" customWidth="1"/>
    <col min="6660" max="6660" width="16.28515625" style="2" customWidth="1"/>
    <col min="6661" max="6661" width="18.28515625" style="2" customWidth="1"/>
    <col min="6662" max="6910" width="9.42578125" style="2"/>
    <col min="6911" max="6911" width="54.85546875" style="2" bestFit="1" customWidth="1"/>
    <col min="6912" max="6912" width="14.28515625" style="2" bestFit="1" customWidth="1"/>
    <col min="6913" max="6913" width="17" style="2" customWidth="1"/>
    <col min="6914" max="6914" width="17.140625" style="2" bestFit="1" customWidth="1"/>
    <col min="6915" max="6915" width="15.28515625" style="2" bestFit="1" customWidth="1"/>
    <col min="6916" max="6916" width="16.28515625" style="2" customWidth="1"/>
    <col min="6917" max="6917" width="18.28515625" style="2" customWidth="1"/>
    <col min="6918" max="7166" width="9.42578125" style="2"/>
    <col min="7167" max="7167" width="54.85546875" style="2" bestFit="1" customWidth="1"/>
    <col min="7168" max="7168" width="14.28515625" style="2" bestFit="1" customWidth="1"/>
    <col min="7169" max="7169" width="17" style="2" customWidth="1"/>
    <col min="7170" max="7170" width="17.140625" style="2" bestFit="1" customWidth="1"/>
    <col min="7171" max="7171" width="15.28515625" style="2" bestFit="1" customWidth="1"/>
    <col min="7172" max="7172" width="16.28515625" style="2" customWidth="1"/>
    <col min="7173" max="7173" width="18.28515625" style="2" customWidth="1"/>
    <col min="7174" max="7422" width="9.42578125" style="2"/>
    <col min="7423" max="7423" width="54.85546875" style="2" bestFit="1" customWidth="1"/>
    <col min="7424" max="7424" width="14.28515625" style="2" bestFit="1" customWidth="1"/>
    <col min="7425" max="7425" width="17" style="2" customWidth="1"/>
    <col min="7426" max="7426" width="17.140625" style="2" bestFit="1" customWidth="1"/>
    <col min="7427" max="7427" width="15.28515625" style="2" bestFit="1" customWidth="1"/>
    <col min="7428" max="7428" width="16.28515625" style="2" customWidth="1"/>
    <col min="7429" max="7429" width="18.28515625" style="2" customWidth="1"/>
    <col min="7430" max="7678" width="9.42578125" style="2"/>
    <col min="7679" max="7679" width="54.85546875" style="2" bestFit="1" customWidth="1"/>
    <col min="7680" max="7680" width="14.28515625" style="2" bestFit="1" customWidth="1"/>
    <col min="7681" max="7681" width="17" style="2" customWidth="1"/>
    <col min="7682" max="7682" width="17.140625" style="2" bestFit="1" customWidth="1"/>
    <col min="7683" max="7683" width="15.28515625" style="2" bestFit="1" customWidth="1"/>
    <col min="7684" max="7684" width="16.28515625" style="2" customWidth="1"/>
    <col min="7685" max="7685" width="18.28515625" style="2" customWidth="1"/>
    <col min="7686" max="7934" width="9.42578125" style="2"/>
    <col min="7935" max="7935" width="54.85546875" style="2" bestFit="1" customWidth="1"/>
    <col min="7936" max="7936" width="14.28515625" style="2" bestFit="1" customWidth="1"/>
    <col min="7937" max="7937" width="17" style="2" customWidth="1"/>
    <col min="7938" max="7938" width="17.140625" style="2" bestFit="1" customWidth="1"/>
    <col min="7939" max="7939" width="15.28515625" style="2" bestFit="1" customWidth="1"/>
    <col min="7940" max="7940" width="16.28515625" style="2" customWidth="1"/>
    <col min="7941" max="7941" width="18.28515625" style="2" customWidth="1"/>
    <col min="7942" max="8190" width="9.42578125" style="2"/>
    <col min="8191" max="8191" width="54.85546875" style="2" bestFit="1" customWidth="1"/>
    <col min="8192" max="8192" width="14.28515625" style="2" bestFit="1" customWidth="1"/>
    <col min="8193" max="8193" width="17" style="2" customWidth="1"/>
    <col min="8194" max="8194" width="17.140625" style="2" bestFit="1" customWidth="1"/>
    <col min="8195" max="8195" width="15.28515625" style="2" bestFit="1" customWidth="1"/>
    <col min="8196" max="8196" width="16.28515625" style="2" customWidth="1"/>
    <col min="8197" max="8197" width="18.28515625" style="2" customWidth="1"/>
    <col min="8198" max="8446" width="9.42578125" style="2"/>
    <col min="8447" max="8447" width="54.85546875" style="2" bestFit="1" customWidth="1"/>
    <col min="8448" max="8448" width="14.28515625" style="2" bestFit="1" customWidth="1"/>
    <col min="8449" max="8449" width="17" style="2" customWidth="1"/>
    <col min="8450" max="8450" width="17.140625" style="2" bestFit="1" customWidth="1"/>
    <col min="8451" max="8451" width="15.28515625" style="2" bestFit="1" customWidth="1"/>
    <col min="8452" max="8452" width="16.28515625" style="2" customWidth="1"/>
    <col min="8453" max="8453" width="18.28515625" style="2" customWidth="1"/>
    <col min="8454" max="8702" width="9.42578125" style="2"/>
    <col min="8703" max="8703" width="54.85546875" style="2" bestFit="1" customWidth="1"/>
    <col min="8704" max="8704" width="14.28515625" style="2" bestFit="1" customWidth="1"/>
    <col min="8705" max="8705" width="17" style="2" customWidth="1"/>
    <col min="8706" max="8706" width="17.140625" style="2" bestFit="1" customWidth="1"/>
    <col min="8707" max="8707" width="15.28515625" style="2" bestFit="1" customWidth="1"/>
    <col min="8708" max="8708" width="16.28515625" style="2" customWidth="1"/>
    <col min="8709" max="8709" width="18.28515625" style="2" customWidth="1"/>
    <col min="8710" max="8958" width="9.42578125" style="2"/>
    <col min="8959" max="8959" width="54.85546875" style="2" bestFit="1" customWidth="1"/>
    <col min="8960" max="8960" width="14.28515625" style="2" bestFit="1" customWidth="1"/>
    <col min="8961" max="8961" width="17" style="2" customWidth="1"/>
    <col min="8962" max="8962" width="17.140625" style="2" bestFit="1" customWidth="1"/>
    <col min="8963" max="8963" width="15.28515625" style="2" bestFit="1" customWidth="1"/>
    <col min="8964" max="8964" width="16.28515625" style="2" customWidth="1"/>
    <col min="8965" max="8965" width="18.28515625" style="2" customWidth="1"/>
    <col min="8966" max="9214" width="9.42578125" style="2"/>
    <col min="9215" max="9215" width="54.85546875" style="2" bestFit="1" customWidth="1"/>
    <col min="9216" max="9216" width="14.28515625" style="2" bestFit="1" customWidth="1"/>
    <col min="9217" max="9217" width="17" style="2" customWidth="1"/>
    <col min="9218" max="9218" width="17.140625" style="2" bestFit="1" customWidth="1"/>
    <col min="9219" max="9219" width="15.28515625" style="2" bestFit="1" customWidth="1"/>
    <col min="9220" max="9220" width="16.28515625" style="2" customWidth="1"/>
    <col min="9221" max="9221" width="18.28515625" style="2" customWidth="1"/>
    <col min="9222" max="9470" width="9.42578125" style="2"/>
    <col min="9471" max="9471" width="54.85546875" style="2" bestFit="1" customWidth="1"/>
    <col min="9472" max="9472" width="14.28515625" style="2" bestFit="1" customWidth="1"/>
    <col min="9473" max="9473" width="17" style="2" customWidth="1"/>
    <col min="9474" max="9474" width="17.140625" style="2" bestFit="1" customWidth="1"/>
    <col min="9475" max="9475" width="15.28515625" style="2" bestFit="1" customWidth="1"/>
    <col min="9476" max="9476" width="16.28515625" style="2" customWidth="1"/>
    <col min="9477" max="9477" width="18.28515625" style="2" customWidth="1"/>
    <col min="9478" max="9726" width="9.42578125" style="2"/>
    <col min="9727" max="9727" width="54.85546875" style="2" bestFit="1" customWidth="1"/>
    <col min="9728" max="9728" width="14.28515625" style="2" bestFit="1" customWidth="1"/>
    <col min="9729" max="9729" width="17" style="2" customWidth="1"/>
    <col min="9730" max="9730" width="17.140625" style="2" bestFit="1" customWidth="1"/>
    <col min="9731" max="9731" width="15.28515625" style="2" bestFit="1" customWidth="1"/>
    <col min="9732" max="9732" width="16.28515625" style="2" customWidth="1"/>
    <col min="9733" max="9733" width="18.28515625" style="2" customWidth="1"/>
    <col min="9734" max="9982" width="9.42578125" style="2"/>
    <col min="9983" max="9983" width="54.85546875" style="2" bestFit="1" customWidth="1"/>
    <col min="9984" max="9984" width="14.28515625" style="2" bestFit="1" customWidth="1"/>
    <col min="9985" max="9985" width="17" style="2" customWidth="1"/>
    <col min="9986" max="9986" width="17.140625" style="2" bestFit="1" customWidth="1"/>
    <col min="9987" max="9987" width="15.28515625" style="2" bestFit="1" customWidth="1"/>
    <col min="9988" max="9988" width="16.28515625" style="2" customWidth="1"/>
    <col min="9989" max="9989" width="18.28515625" style="2" customWidth="1"/>
    <col min="9990" max="10238" width="9.42578125" style="2"/>
    <col min="10239" max="10239" width="54.85546875" style="2" bestFit="1" customWidth="1"/>
    <col min="10240" max="10240" width="14.28515625" style="2" bestFit="1" customWidth="1"/>
    <col min="10241" max="10241" width="17" style="2" customWidth="1"/>
    <col min="10242" max="10242" width="17.140625" style="2" bestFit="1" customWidth="1"/>
    <col min="10243" max="10243" width="15.28515625" style="2" bestFit="1" customWidth="1"/>
    <col min="10244" max="10244" width="16.28515625" style="2" customWidth="1"/>
    <col min="10245" max="10245" width="18.28515625" style="2" customWidth="1"/>
    <col min="10246" max="10494" width="9.42578125" style="2"/>
    <col min="10495" max="10495" width="54.85546875" style="2" bestFit="1" customWidth="1"/>
    <col min="10496" max="10496" width="14.28515625" style="2" bestFit="1" customWidth="1"/>
    <col min="10497" max="10497" width="17" style="2" customWidth="1"/>
    <col min="10498" max="10498" width="17.140625" style="2" bestFit="1" customWidth="1"/>
    <col min="10499" max="10499" width="15.28515625" style="2" bestFit="1" customWidth="1"/>
    <col min="10500" max="10500" width="16.28515625" style="2" customWidth="1"/>
    <col min="10501" max="10501" width="18.28515625" style="2" customWidth="1"/>
    <col min="10502" max="10750" width="9.42578125" style="2"/>
    <col min="10751" max="10751" width="54.85546875" style="2" bestFit="1" customWidth="1"/>
    <col min="10752" max="10752" width="14.28515625" style="2" bestFit="1" customWidth="1"/>
    <col min="10753" max="10753" width="17" style="2" customWidth="1"/>
    <col min="10754" max="10754" width="17.140625" style="2" bestFit="1" customWidth="1"/>
    <col min="10755" max="10755" width="15.28515625" style="2" bestFit="1" customWidth="1"/>
    <col min="10756" max="10756" width="16.28515625" style="2" customWidth="1"/>
    <col min="10757" max="10757" width="18.28515625" style="2" customWidth="1"/>
    <col min="10758" max="11006" width="9.42578125" style="2"/>
    <col min="11007" max="11007" width="54.85546875" style="2" bestFit="1" customWidth="1"/>
    <col min="11008" max="11008" width="14.28515625" style="2" bestFit="1" customWidth="1"/>
    <col min="11009" max="11009" width="17" style="2" customWidth="1"/>
    <col min="11010" max="11010" width="17.140625" style="2" bestFit="1" customWidth="1"/>
    <col min="11011" max="11011" width="15.28515625" style="2" bestFit="1" customWidth="1"/>
    <col min="11012" max="11012" width="16.28515625" style="2" customWidth="1"/>
    <col min="11013" max="11013" width="18.28515625" style="2" customWidth="1"/>
    <col min="11014" max="11262" width="9.42578125" style="2"/>
    <col min="11263" max="11263" width="54.85546875" style="2" bestFit="1" customWidth="1"/>
    <col min="11264" max="11264" width="14.28515625" style="2" bestFit="1" customWidth="1"/>
    <col min="11265" max="11265" width="17" style="2" customWidth="1"/>
    <col min="11266" max="11266" width="17.140625" style="2" bestFit="1" customWidth="1"/>
    <col min="11267" max="11267" width="15.28515625" style="2" bestFit="1" customWidth="1"/>
    <col min="11268" max="11268" width="16.28515625" style="2" customWidth="1"/>
    <col min="11269" max="11269" width="18.28515625" style="2" customWidth="1"/>
    <col min="11270" max="11518" width="9.42578125" style="2"/>
    <col min="11519" max="11519" width="54.85546875" style="2" bestFit="1" customWidth="1"/>
    <col min="11520" max="11520" width="14.28515625" style="2" bestFit="1" customWidth="1"/>
    <col min="11521" max="11521" width="17" style="2" customWidth="1"/>
    <col min="11522" max="11522" width="17.140625" style="2" bestFit="1" customWidth="1"/>
    <col min="11523" max="11523" width="15.28515625" style="2" bestFit="1" customWidth="1"/>
    <col min="11524" max="11524" width="16.28515625" style="2" customWidth="1"/>
    <col min="11525" max="11525" width="18.28515625" style="2" customWidth="1"/>
    <col min="11526" max="11774" width="9.42578125" style="2"/>
    <col min="11775" max="11775" width="54.85546875" style="2" bestFit="1" customWidth="1"/>
    <col min="11776" max="11776" width="14.28515625" style="2" bestFit="1" customWidth="1"/>
    <col min="11777" max="11777" width="17" style="2" customWidth="1"/>
    <col min="11778" max="11778" width="17.140625" style="2" bestFit="1" customWidth="1"/>
    <col min="11779" max="11779" width="15.28515625" style="2" bestFit="1" customWidth="1"/>
    <col min="11780" max="11780" width="16.28515625" style="2" customWidth="1"/>
    <col min="11781" max="11781" width="18.28515625" style="2" customWidth="1"/>
    <col min="11782" max="12030" width="9.42578125" style="2"/>
    <col min="12031" max="12031" width="54.85546875" style="2" bestFit="1" customWidth="1"/>
    <col min="12032" max="12032" width="14.28515625" style="2" bestFit="1" customWidth="1"/>
    <col min="12033" max="12033" width="17" style="2" customWidth="1"/>
    <col min="12034" max="12034" width="17.140625" style="2" bestFit="1" customWidth="1"/>
    <col min="12035" max="12035" width="15.28515625" style="2" bestFit="1" customWidth="1"/>
    <col min="12036" max="12036" width="16.28515625" style="2" customWidth="1"/>
    <col min="12037" max="12037" width="18.28515625" style="2" customWidth="1"/>
    <col min="12038" max="12286" width="9.42578125" style="2"/>
    <col min="12287" max="12287" width="54.85546875" style="2" bestFit="1" customWidth="1"/>
    <col min="12288" max="12288" width="14.28515625" style="2" bestFit="1" customWidth="1"/>
    <col min="12289" max="12289" width="17" style="2" customWidth="1"/>
    <col min="12290" max="12290" width="17.140625" style="2" bestFit="1" customWidth="1"/>
    <col min="12291" max="12291" width="15.28515625" style="2" bestFit="1" customWidth="1"/>
    <col min="12292" max="12292" width="16.28515625" style="2" customWidth="1"/>
    <col min="12293" max="12293" width="18.28515625" style="2" customWidth="1"/>
    <col min="12294" max="12542" width="9.42578125" style="2"/>
    <col min="12543" max="12543" width="54.85546875" style="2" bestFit="1" customWidth="1"/>
    <col min="12544" max="12544" width="14.28515625" style="2" bestFit="1" customWidth="1"/>
    <col min="12545" max="12545" width="17" style="2" customWidth="1"/>
    <col min="12546" max="12546" width="17.140625" style="2" bestFit="1" customWidth="1"/>
    <col min="12547" max="12547" width="15.28515625" style="2" bestFit="1" customWidth="1"/>
    <col min="12548" max="12548" width="16.28515625" style="2" customWidth="1"/>
    <col min="12549" max="12549" width="18.28515625" style="2" customWidth="1"/>
    <col min="12550" max="12798" width="9.42578125" style="2"/>
    <col min="12799" max="12799" width="54.85546875" style="2" bestFit="1" customWidth="1"/>
    <col min="12800" max="12800" width="14.28515625" style="2" bestFit="1" customWidth="1"/>
    <col min="12801" max="12801" width="17" style="2" customWidth="1"/>
    <col min="12802" max="12802" width="17.140625" style="2" bestFit="1" customWidth="1"/>
    <col min="12803" max="12803" width="15.28515625" style="2" bestFit="1" customWidth="1"/>
    <col min="12804" max="12804" width="16.28515625" style="2" customWidth="1"/>
    <col min="12805" max="12805" width="18.28515625" style="2" customWidth="1"/>
    <col min="12806" max="13054" width="9.42578125" style="2"/>
    <col min="13055" max="13055" width="54.85546875" style="2" bestFit="1" customWidth="1"/>
    <col min="13056" max="13056" width="14.28515625" style="2" bestFit="1" customWidth="1"/>
    <col min="13057" max="13057" width="17" style="2" customWidth="1"/>
    <col min="13058" max="13058" width="17.140625" style="2" bestFit="1" customWidth="1"/>
    <col min="13059" max="13059" width="15.28515625" style="2" bestFit="1" customWidth="1"/>
    <col min="13060" max="13060" width="16.28515625" style="2" customWidth="1"/>
    <col min="13061" max="13061" width="18.28515625" style="2" customWidth="1"/>
    <col min="13062" max="13310" width="9.42578125" style="2"/>
    <col min="13311" max="13311" width="54.85546875" style="2" bestFit="1" customWidth="1"/>
    <col min="13312" max="13312" width="14.28515625" style="2" bestFit="1" customWidth="1"/>
    <col min="13313" max="13313" width="17" style="2" customWidth="1"/>
    <col min="13314" max="13314" width="17.140625" style="2" bestFit="1" customWidth="1"/>
    <col min="13315" max="13315" width="15.28515625" style="2" bestFit="1" customWidth="1"/>
    <col min="13316" max="13316" width="16.28515625" style="2" customWidth="1"/>
    <col min="13317" max="13317" width="18.28515625" style="2" customWidth="1"/>
    <col min="13318" max="13566" width="9.42578125" style="2"/>
    <col min="13567" max="13567" width="54.85546875" style="2" bestFit="1" customWidth="1"/>
    <col min="13568" max="13568" width="14.28515625" style="2" bestFit="1" customWidth="1"/>
    <col min="13569" max="13569" width="17" style="2" customWidth="1"/>
    <col min="13570" max="13570" width="17.140625" style="2" bestFit="1" customWidth="1"/>
    <col min="13571" max="13571" width="15.28515625" style="2" bestFit="1" customWidth="1"/>
    <col min="13572" max="13572" width="16.28515625" style="2" customWidth="1"/>
    <col min="13573" max="13573" width="18.28515625" style="2" customWidth="1"/>
    <col min="13574" max="13822" width="9.42578125" style="2"/>
    <col min="13823" max="13823" width="54.85546875" style="2" bestFit="1" customWidth="1"/>
    <col min="13824" max="13824" width="14.28515625" style="2" bestFit="1" customWidth="1"/>
    <col min="13825" max="13825" width="17" style="2" customWidth="1"/>
    <col min="13826" max="13826" width="17.140625" style="2" bestFit="1" customWidth="1"/>
    <col min="13827" max="13827" width="15.28515625" style="2" bestFit="1" customWidth="1"/>
    <col min="13828" max="13828" width="16.28515625" style="2" customWidth="1"/>
    <col min="13829" max="13829" width="18.28515625" style="2" customWidth="1"/>
    <col min="13830" max="14078" width="9.42578125" style="2"/>
    <col min="14079" max="14079" width="54.85546875" style="2" bestFit="1" customWidth="1"/>
    <col min="14080" max="14080" width="14.28515625" style="2" bestFit="1" customWidth="1"/>
    <col min="14081" max="14081" width="17" style="2" customWidth="1"/>
    <col min="14082" max="14082" width="17.140625" style="2" bestFit="1" customWidth="1"/>
    <col min="14083" max="14083" width="15.28515625" style="2" bestFit="1" customWidth="1"/>
    <col min="14084" max="14084" width="16.28515625" style="2" customWidth="1"/>
    <col min="14085" max="14085" width="18.28515625" style="2" customWidth="1"/>
    <col min="14086" max="14334" width="9.42578125" style="2"/>
    <col min="14335" max="14335" width="54.85546875" style="2" bestFit="1" customWidth="1"/>
    <col min="14336" max="14336" width="14.28515625" style="2" bestFit="1" customWidth="1"/>
    <col min="14337" max="14337" width="17" style="2" customWidth="1"/>
    <col min="14338" max="14338" width="17.140625" style="2" bestFit="1" customWidth="1"/>
    <col min="14339" max="14339" width="15.28515625" style="2" bestFit="1" customWidth="1"/>
    <col min="14340" max="14340" width="16.28515625" style="2" customWidth="1"/>
    <col min="14341" max="14341" width="18.28515625" style="2" customWidth="1"/>
    <col min="14342" max="14590" width="9.42578125" style="2"/>
    <col min="14591" max="14591" width="54.85546875" style="2" bestFit="1" customWidth="1"/>
    <col min="14592" max="14592" width="14.28515625" style="2" bestFit="1" customWidth="1"/>
    <col min="14593" max="14593" width="17" style="2" customWidth="1"/>
    <col min="14594" max="14594" width="17.140625" style="2" bestFit="1" customWidth="1"/>
    <col min="14595" max="14595" width="15.28515625" style="2" bestFit="1" customWidth="1"/>
    <col min="14596" max="14596" width="16.28515625" style="2" customWidth="1"/>
    <col min="14597" max="14597" width="18.28515625" style="2" customWidth="1"/>
    <col min="14598" max="14846" width="9.42578125" style="2"/>
    <col min="14847" max="14847" width="54.85546875" style="2" bestFit="1" customWidth="1"/>
    <col min="14848" max="14848" width="14.28515625" style="2" bestFit="1" customWidth="1"/>
    <col min="14849" max="14849" width="17" style="2" customWidth="1"/>
    <col min="14850" max="14850" width="17.140625" style="2" bestFit="1" customWidth="1"/>
    <col min="14851" max="14851" width="15.28515625" style="2" bestFit="1" customWidth="1"/>
    <col min="14852" max="14852" width="16.28515625" style="2" customWidth="1"/>
    <col min="14853" max="14853" width="18.28515625" style="2" customWidth="1"/>
    <col min="14854" max="15102" width="9.42578125" style="2"/>
    <col min="15103" max="15103" width="54.85546875" style="2" bestFit="1" customWidth="1"/>
    <col min="15104" max="15104" width="14.28515625" style="2" bestFit="1" customWidth="1"/>
    <col min="15105" max="15105" width="17" style="2" customWidth="1"/>
    <col min="15106" max="15106" width="17.140625" style="2" bestFit="1" customWidth="1"/>
    <col min="15107" max="15107" width="15.28515625" style="2" bestFit="1" customWidth="1"/>
    <col min="15108" max="15108" width="16.28515625" style="2" customWidth="1"/>
    <col min="15109" max="15109" width="18.28515625" style="2" customWidth="1"/>
    <col min="15110" max="15358" width="9.42578125" style="2"/>
    <col min="15359" max="15359" width="54.85546875" style="2" bestFit="1" customWidth="1"/>
    <col min="15360" max="15360" width="14.28515625" style="2" bestFit="1" customWidth="1"/>
    <col min="15361" max="15361" width="17" style="2" customWidth="1"/>
    <col min="15362" max="15362" width="17.140625" style="2" bestFit="1" customWidth="1"/>
    <col min="15363" max="15363" width="15.28515625" style="2" bestFit="1" customWidth="1"/>
    <col min="15364" max="15364" width="16.28515625" style="2" customWidth="1"/>
    <col min="15365" max="15365" width="18.28515625" style="2" customWidth="1"/>
    <col min="15366" max="15614" width="9.42578125" style="2"/>
    <col min="15615" max="15615" width="54.85546875" style="2" bestFit="1" customWidth="1"/>
    <col min="15616" max="15616" width="14.28515625" style="2" bestFit="1" customWidth="1"/>
    <col min="15617" max="15617" width="17" style="2" customWidth="1"/>
    <col min="15618" max="15618" width="17.140625" style="2" bestFit="1" customWidth="1"/>
    <col min="15619" max="15619" width="15.28515625" style="2" bestFit="1" customWidth="1"/>
    <col min="15620" max="15620" width="16.28515625" style="2" customWidth="1"/>
    <col min="15621" max="15621" width="18.28515625" style="2" customWidth="1"/>
    <col min="15622" max="15870" width="9.42578125" style="2"/>
    <col min="15871" max="15871" width="54.85546875" style="2" bestFit="1" customWidth="1"/>
    <col min="15872" max="15872" width="14.28515625" style="2" bestFit="1" customWidth="1"/>
    <col min="15873" max="15873" width="17" style="2" customWidth="1"/>
    <col min="15874" max="15874" width="17.140625" style="2" bestFit="1" customWidth="1"/>
    <col min="15875" max="15875" width="15.28515625" style="2" bestFit="1" customWidth="1"/>
    <col min="15876" max="15876" width="16.28515625" style="2" customWidth="1"/>
    <col min="15877" max="15877" width="18.28515625" style="2" customWidth="1"/>
    <col min="15878" max="16126" width="9.42578125" style="2"/>
    <col min="16127" max="16127" width="54.85546875" style="2" bestFit="1" customWidth="1"/>
    <col min="16128" max="16128" width="14.28515625" style="2" bestFit="1" customWidth="1"/>
    <col min="16129" max="16129" width="17" style="2" customWidth="1"/>
    <col min="16130" max="16130" width="17.140625" style="2" bestFit="1" customWidth="1"/>
    <col min="16131" max="16131" width="15.28515625" style="2" bestFit="1" customWidth="1"/>
    <col min="16132" max="16132" width="16.28515625" style="2" customWidth="1"/>
    <col min="16133" max="16133" width="18.28515625" style="2" customWidth="1"/>
    <col min="16134" max="16384" width="9.42578125" style="2"/>
  </cols>
  <sheetData>
    <row r="1" spans="1:7" ht="37.5" customHeight="1">
      <c r="A1" s="98" t="s">
        <v>94</v>
      </c>
      <c r="B1" s="98"/>
      <c r="C1" s="98"/>
      <c r="D1" s="98"/>
      <c r="E1" s="98"/>
    </row>
    <row r="2" spans="1:7" ht="96.75" customHeight="1">
      <c r="A2" s="3" t="s">
        <v>83</v>
      </c>
      <c r="B2" s="3" t="s">
        <v>79</v>
      </c>
      <c r="C2" s="4" t="s">
        <v>97</v>
      </c>
      <c r="D2" s="3" t="s">
        <v>98</v>
      </c>
      <c r="E2" s="3" t="s">
        <v>84</v>
      </c>
    </row>
    <row r="3" spans="1:7" s="27" customFormat="1">
      <c r="A3" s="23" t="s">
        <v>93</v>
      </c>
      <c r="B3" s="24"/>
      <c r="C3" s="25">
        <f>C4+C13+C18+C21+C28+C30+C35</f>
        <v>409254135.88000005</v>
      </c>
      <c r="D3" s="25">
        <f>D4+D13+D18+D21+D28+D30+D35</f>
        <v>82905107.799999997</v>
      </c>
      <c r="E3" s="26">
        <f>D3/C3*100</f>
        <v>20.25761025523493</v>
      </c>
    </row>
    <row r="4" spans="1:7">
      <c r="A4" s="5" t="s">
        <v>0</v>
      </c>
      <c r="B4" s="6" t="s">
        <v>1</v>
      </c>
      <c r="C4" s="7">
        <f>SUM(C5:C12)</f>
        <v>77630148.739999995</v>
      </c>
      <c r="D4" s="7">
        <f>SUM(D5:D12)</f>
        <v>18631253.75</v>
      </c>
      <c r="E4" s="8">
        <f t="shared" ref="E4:E36" si="0">D4/C4*100</f>
        <v>24.000023254367399</v>
      </c>
      <c r="G4" s="9"/>
    </row>
    <row r="5" spans="1:7" ht="47.25">
      <c r="A5" s="10" t="s">
        <v>2</v>
      </c>
      <c r="B5" s="11" t="s">
        <v>3</v>
      </c>
      <c r="C5" s="12">
        <v>2712326.15</v>
      </c>
      <c r="D5" s="12">
        <v>551561.05000000005</v>
      </c>
      <c r="E5" s="13">
        <f t="shared" si="0"/>
        <v>20.335351262974037</v>
      </c>
    </row>
    <row r="6" spans="1:7" ht="63">
      <c r="A6" s="10" t="s">
        <v>4</v>
      </c>
      <c r="B6" s="11" t="s">
        <v>5</v>
      </c>
      <c r="C6" s="12">
        <v>707338</v>
      </c>
      <c r="D6" s="12">
        <v>155806.43</v>
      </c>
      <c r="E6" s="13">
        <f t="shared" si="0"/>
        <v>22.027153920756412</v>
      </c>
    </row>
    <row r="7" spans="1:7" ht="63">
      <c r="A7" s="10" t="s">
        <v>85</v>
      </c>
      <c r="B7" s="11" t="s">
        <v>6</v>
      </c>
      <c r="C7" s="30">
        <v>31876088.129999999</v>
      </c>
      <c r="D7" s="31">
        <v>7034203.9500000002</v>
      </c>
      <c r="E7" s="13">
        <f>D7/C7*100</f>
        <v>22.067337501742564</v>
      </c>
    </row>
    <row r="8" spans="1:7" hidden="1">
      <c r="A8" s="10" t="s">
        <v>7</v>
      </c>
      <c r="B8" s="15" t="s">
        <v>8</v>
      </c>
      <c r="C8" s="16"/>
      <c r="D8" s="16"/>
      <c r="E8" s="13" t="e">
        <f t="shared" ref="E8:E9" si="1">D8/C8*100</f>
        <v>#DIV/0!</v>
      </c>
    </row>
    <row r="9" spans="1:7">
      <c r="A9" s="10" t="s">
        <v>7</v>
      </c>
      <c r="B9" s="15" t="s">
        <v>8</v>
      </c>
      <c r="C9" s="16">
        <v>241.41</v>
      </c>
      <c r="D9" s="16">
        <v>0</v>
      </c>
      <c r="E9" s="13">
        <f t="shared" si="1"/>
        <v>0</v>
      </c>
    </row>
    <row r="10" spans="1:7" ht="47.25">
      <c r="A10" s="10" t="s">
        <v>9</v>
      </c>
      <c r="B10" s="11" t="s">
        <v>10</v>
      </c>
      <c r="C10" s="17">
        <v>9677733.1400000006</v>
      </c>
      <c r="D10" s="17">
        <v>1726922.68</v>
      </c>
      <c r="E10" s="19">
        <f>D10/C10*100</f>
        <v>17.844289101776162</v>
      </c>
    </row>
    <row r="11" spans="1:7">
      <c r="A11" s="10" t="s">
        <v>11</v>
      </c>
      <c r="B11" s="15" t="s">
        <v>12</v>
      </c>
      <c r="C11" s="18">
        <v>100000</v>
      </c>
      <c r="D11" s="18">
        <v>0</v>
      </c>
      <c r="E11" s="13">
        <f>D11/C11*100</f>
        <v>0</v>
      </c>
    </row>
    <row r="12" spans="1:7">
      <c r="A12" s="10" t="s">
        <v>13</v>
      </c>
      <c r="B12" s="11" t="s">
        <v>14</v>
      </c>
      <c r="C12" s="18">
        <v>32556421.91</v>
      </c>
      <c r="D12" s="18">
        <v>9162759.6400000006</v>
      </c>
      <c r="E12" s="13">
        <f>D12/C12*100</f>
        <v>28.1442465186433</v>
      </c>
    </row>
    <row r="13" spans="1:7">
      <c r="A13" s="5" t="s">
        <v>15</v>
      </c>
      <c r="B13" s="6" t="s">
        <v>16</v>
      </c>
      <c r="C13" s="7">
        <f>SUM(C14:C17)</f>
        <v>37034712.359999999</v>
      </c>
      <c r="D13" s="7">
        <f>SUM(D14:D17)</f>
        <v>4613977.7</v>
      </c>
      <c r="E13" s="8">
        <f t="shared" si="0"/>
        <v>12.458521765065493</v>
      </c>
    </row>
    <row r="14" spans="1:7">
      <c r="A14" s="10" t="s">
        <v>17</v>
      </c>
      <c r="B14" s="11" t="s">
        <v>18</v>
      </c>
      <c r="C14" s="18">
        <v>615684.6</v>
      </c>
      <c r="D14" s="18">
        <v>0</v>
      </c>
      <c r="E14" s="13">
        <f t="shared" si="0"/>
        <v>0</v>
      </c>
    </row>
    <row r="15" spans="1:7">
      <c r="A15" s="10" t="s">
        <v>19</v>
      </c>
      <c r="B15" s="11" t="s">
        <v>20</v>
      </c>
      <c r="C15" s="18">
        <v>10414500</v>
      </c>
      <c r="D15" s="18">
        <v>2000000</v>
      </c>
      <c r="E15" s="13">
        <f t="shared" si="0"/>
        <v>19.203994430841615</v>
      </c>
    </row>
    <row r="16" spans="1:7">
      <c r="A16" s="10" t="s">
        <v>21</v>
      </c>
      <c r="B16" s="11" t="s">
        <v>22</v>
      </c>
      <c r="C16" s="18">
        <v>22935321.27</v>
      </c>
      <c r="D16" s="18">
        <v>1811453.85</v>
      </c>
      <c r="E16" s="13">
        <f t="shared" si="0"/>
        <v>7.8980966897090266</v>
      </c>
    </row>
    <row r="17" spans="1:5">
      <c r="A17" s="10" t="s">
        <v>23</v>
      </c>
      <c r="B17" s="11" t="s">
        <v>24</v>
      </c>
      <c r="C17" s="18">
        <v>3069206.49</v>
      </c>
      <c r="D17" s="18">
        <v>802523.85</v>
      </c>
      <c r="E17" s="13">
        <f t="shared" si="0"/>
        <v>26.147600450304008</v>
      </c>
    </row>
    <row r="18" spans="1:5">
      <c r="A18" s="5" t="s">
        <v>25</v>
      </c>
      <c r="B18" s="6" t="s">
        <v>26</v>
      </c>
      <c r="C18" s="7">
        <f>SUM(C19:C20)</f>
        <v>2800653.4</v>
      </c>
      <c r="D18" s="7">
        <f>SUM(D19:D20)</f>
        <v>641433.16</v>
      </c>
      <c r="E18" s="8">
        <f>D18/C18*100</f>
        <v>22.902982568282106</v>
      </c>
    </row>
    <row r="19" spans="1:5" s="20" customFormat="1" hidden="1">
      <c r="A19" s="10" t="s">
        <v>87</v>
      </c>
      <c r="B19" s="15" t="s">
        <v>88</v>
      </c>
      <c r="C19" s="14">
        <v>0</v>
      </c>
      <c r="D19" s="14">
        <v>0</v>
      </c>
      <c r="E19" s="19" t="s">
        <v>86</v>
      </c>
    </row>
    <row r="20" spans="1:5">
      <c r="A20" s="21" t="s">
        <v>27</v>
      </c>
      <c r="B20" s="22" t="s">
        <v>28</v>
      </c>
      <c r="C20" s="18">
        <v>2800653.4</v>
      </c>
      <c r="D20" s="18">
        <v>641433.16</v>
      </c>
      <c r="E20" s="19">
        <f t="shared" si="0"/>
        <v>22.902982568282106</v>
      </c>
    </row>
    <row r="21" spans="1:5">
      <c r="A21" s="5" t="s">
        <v>29</v>
      </c>
      <c r="B21" s="6" t="s">
        <v>30</v>
      </c>
      <c r="C21" s="7">
        <f>SUM(C22:C27)</f>
        <v>220146776.59</v>
      </c>
      <c r="D21" s="7">
        <f>SUM(D22:D27)</f>
        <v>47425549.310000002</v>
      </c>
      <c r="E21" s="8">
        <f>D21/C21*100</f>
        <v>21.542695307469824</v>
      </c>
    </row>
    <row r="22" spans="1:5">
      <c r="A22" s="10" t="s">
        <v>31</v>
      </c>
      <c r="B22" s="11" t="s">
        <v>32</v>
      </c>
      <c r="C22" s="18">
        <v>70219445.670000002</v>
      </c>
      <c r="D22" s="18">
        <v>12763564.880000001</v>
      </c>
      <c r="E22" s="13">
        <f t="shared" si="0"/>
        <v>18.176681342634133</v>
      </c>
    </row>
    <row r="23" spans="1:5">
      <c r="A23" s="10" t="s">
        <v>33</v>
      </c>
      <c r="B23" s="11" t="s">
        <v>34</v>
      </c>
      <c r="C23" s="18">
        <v>105217322.34999999</v>
      </c>
      <c r="D23" s="18">
        <v>25422926.140000001</v>
      </c>
      <c r="E23" s="13">
        <f t="shared" si="0"/>
        <v>24.162301009174087</v>
      </c>
    </row>
    <row r="24" spans="1:5">
      <c r="A24" s="10" t="s">
        <v>89</v>
      </c>
      <c r="B24" s="15" t="s">
        <v>35</v>
      </c>
      <c r="C24" s="18">
        <v>27958682.800000001</v>
      </c>
      <c r="D24" s="18">
        <v>7028372.7300000004</v>
      </c>
      <c r="E24" s="13">
        <f t="shared" si="0"/>
        <v>25.138425798800508</v>
      </c>
    </row>
    <row r="25" spans="1:5" ht="31.5">
      <c r="A25" s="10" t="s">
        <v>36</v>
      </c>
      <c r="B25" s="11" t="s">
        <v>37</v>
      </c>
      <c r="C25" s="12">
        <v>88500</v>
      </c>
      <c r="D25" s="12">
        <v>2970</v>
      </c>
      <c r="E25" s="13">
        <f t="shared" si="0"/>
        <v>3.3559322033898304</v>
      </c>
    </row>
    <row r="26" spans="1:5">
      <c r="A26" s="10" t="s">
        <v>90</v>
      </c>
      <c r="B26" s="11" t="s">
        <v>38</v>
      </c>
      <c r="C26" s="18">
        <v>254300</v>
      </c>
      <c r="D26" s="18">
        <v>0</v>
      </c>
      <c r="E26" s="13">
        <f t="shared" si="0"/>
        <v>0</v>
      </c>
    </row>
    <row r="27" spans="1:5">
      <c r="A27" s="10" t="s">
        <v>39</v>
      </c>
      <c r="B27" s="11" t="s">
        <v>40</v>
      </c>
      <c r="C27" s="18">
        <v>16408525.77</v>
      </c>
      <c r="D27" s="18">
        <v>2207715.56</v>
      </c>
      <c r="E27" s="13">
        <f t="shared" si="0"/>
        <v>13.454685636880345</v>
      </c>
    </row>
    <row r="28" spans="1:5">
      <c r="A28" s="5" t="s">
        <v>41</v>
      </c>
      <c r="B28" s="6" t="s">
        <v>42</v>
      </c>
      <c r="C28" s="7">
        <f>C29</f>
        <v>57768860.770000003</v>
      </c>
      <c r="D28" s="7">
        <f>D29</f>
        <v>10661690.779999999</v>
      </c>
      <c r="E28" s="8">
        <f>D28/C28*100</f>
        <v>18.455774681879706</v>
      </c>
    </row>
    <row r="29" spans="1:5">
      <c r="A29" s="10" t="s">
        <v>43</v>
      </c>
      <c r="B29" s="11" t="s">
        <v>44</v>
      </c>
      <c r="C29" s="18">
        <v>57768860.770000003</v>
      </c>
      <c r="D29" s="18">
        <v>10661690.779999999</v>
      </c>
      <c r="E29" s="13">
        <f t="shared" si="0"/>
        <v>18.455774681879706</v>
      </c>
    </row>
    <row r="30" spans="1:5">
      <c r="A30" s="5" t="s">
        <v>45</v>
      </c>
      <c r="B30" s="6" t="s">
        <v>46</v>
      </c>
      <c r="C30" s="7">
        <f>SUM(C31:C34)</f>
        <v>12732073.6</v>
      </c>
      <c r="D30" s="7">
        <f>SUM(D31:D34)</f>
        <v>713618.1</v>
      </c>
      <c r="E30" s="8">
        <f>D30/C30*100</f>
        <v>5.604885130415834</v>
      </c>
    </row>
    <row r="31" spans="1:5">
      <c r="A31" s="10" t="s">
        <v>47</v>
      </c>
      <c r="B31" s="11" t="s">
        <v>48</v>
      </c>
      <c r="C31" s="18">
        <v>2612024.27</v>
      </c>
      <c r="D31" s="18">
        <v>635868.1</v>
      </c>
      <c r="E31" s="13">
        <f t="shared" si="0"/>
        <v>24.34388176645847</v>
      </c>
    </row>
    <row r="32" spans="1:5">
      <c r="A32" s="10" t="s">
        <v>49</v>
      </c>
      <c r="B32" s="11">
        <v>1003</v>
      </c>
      <c r="C32" s="18">
        <v>5712170.4000000004</v>
      </c>
      <c r="D32" s="18">
        <v>0</v>
      </c>
      <c r="E32" s="13">
        <f t="shared" si="0"/>
        <v>0</v>
      </c>
    </row>
    <row r="33" spans="1:5">
      <c r="A33" s="10" t="s">
        <v>50</v>
      </c>
      <c r="B33" s="11" t="s">
        <v>51</v>
      </c>
      <c r="C33" s="18">
        <v>2815378.93</v>
      </c>
      <c r="D33" s="18">
        <v>0</v>
      </c>
      <c r="E33" s="13">
        <f t="shared" si="0"/>
        <v>0</v>
      </c>
    </row>
    <row r="34" spans="1:5">
      <c r="A34" s="10" t="s">
        <v>52</v>
      </c>
      <c r="B34" s="11" t="s">
        <v>53</v>
      </c>
      <c r="C34" s="18">
        <v>1592500</v>
      </c>
      <c r="D34" s="18">
        <v>77750</v>
      </c>
      <c r="E34" s="13">
        <f t="shared" si="0"/>
        <v>4.8822605965463106</v>
      </c>
    </row>
    <row r="35" spans="1:5">
      <c r="A35" s="5" t="s">
        <v>54</v>
      </c>
      <c r="B35" s="6" t="s">
        <v>55</v>
      </c>
      <c r="C35" s="7">
        <f>C36</f>
        <v>1140910.42</v>
      </c>
      <c r="D35" s="7">
        <f>D36</f>
        <v>217585</v>
      </c>
      <c r="E35" s="8">
        <f>D35/C35*100</f>
        <v>19.071173002346669</v>
      </c>
    </row>
    <row r="36" spans="1:5">
      <c r="A36" s="10" t="s">
        <v>91</v>
      </c>
      <c r="B36" s="11" t="s">
        <v>92</v>
      </c>
      <c r="C36" s="18">
        <v>1140910.42</v>
      </c>
      <c r="D36" s="18">
        <v>217585</v>
      </c>
      <c r="E36" s="13">
        <f t="shared" si="0"/>
        <v>19.071173002346669</v>
      </c>
    </row>
    <row r="37" spans="1:5" s="27" customFormat="1" ht="31.5">
      <c r="A37" s="23" t="s">
        <v>56</v>
      </c>
      <c r="B37" s="24">
        <v>7900</v>
      </c>
      <c r="C37" s="25">
        <f>доходы!C5-расходы!C3</f>
        <v>-35415366.640000045</v>
      </c>
      <c r="D37" s="25">
        <f>доходы!D5-расходы!D3</f>
        <v>-461458.3599999994</v>
      </c>
      <c r="E37" s="26"/>
    </row>
  </sheetData>
  <autoFilter ref="A2:D36"/>
  <mergeCells count="1">
    <mergeCell ref="A1:E1"/>
  </mergeCells>
  <pageMargins left="0.31496062992125984" right="0.11811023622047245" top="0.55118110236220474" bottom="0.55118110236220474" header="0.31496062992125984" footer="0.31496062992125984"/>
  <pageSetup paperSize="9" scale="83" fitToHeight="0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16"/>
  <sheetViews>
    <sheetView tabSelected="1" workbookViewId="0">
      <selection activeCell="N10" sqref="N10"/>
    </sheetView>
  </sheetViews>
  <sheetFormatPr defaultRowHeight="15"/>
  <cols>
    <col min="1" max="1" width="54.5703125" style="34" customWidth="1"/>
    <col min="2" max="2" width="28.85546875" style="1" customWidth="1"/>
    <col min="3" max="3" width="19.140625" customWidth="1"/>
    <col min="4" max="4" width="18.7109375" customWidth="1"/>
  </cols>
  <sheetData>
    <row r="1" spans="1:4">
      <c r="A1" s="99"/>
      <c r="B1" s="100"/>
      <c r="C1" s="100"/>
      <c r="D1" s="100"/>
    </row>
    <row r="2" spans="1:4" ht="20.25">
      <c r="A2" s="101" t="s">
        <v>81</v>
      </c>
      <c r="B2" s="102"/>
      <c r="C2" s="102"/>
      <c r="D2" s="102"/>
    </row>
    <row r="3" spans="1:4">
      <c r="A3" s="99"/>
      <c r="B3" s="100"/>
      <c r="C3" s="100"/>
      <c r="D3" s="100"/>
    </row>
    <row r="4" spans="1:4">
      <c r="A4" s="99"/>
      <c r="B4" s="100"/>
      <c r="C4" s="100"/>
      <c r="D4" s="100"/>
    </row>
    <row r="5" spans="1:4" s="32" customFormat="1" ht="63">
      <c r="A5" s="38" t="s">
        <v>80</v>
      </c>
      <c r="B5" s="39" t="s">
        <v>82</v>
      </c>
      <c r="C5" s="39" t="s">
        <v>95</v>
      </c>
      <c r="D5" s="39" t="s">
        <v>96</v>
      </c>
    </row>
    <row r="6" spans="1:4" s="42" customFormat="1" ht="15.75">
      <c r="A6" s="40" t="s">
        <v>57</v>
      </c>
      <c r="B6" s="41" t="s">
        <v>58</v>
      </c>
      <c r="C6" s="46">
        <v>35415366.640000001</v>
      </c>
      <c r="D6" s="46">
        <v>461458.36</v>
      </c>
    </row>
    <row r="7" spans="1:4" s="32" customFormat="1" ht="15.75">
      <c r="A7" s="36" t="s">
        <v>60</v>
      </c>
      <c r="B7" s="37" t="s">
        <v>59</v>
      </c>
      <c r="C7" s="43"/>
      <c r="D7" s="43"/>
    </row>
    <row r="8" spans="1:4" s="32" customFormat="1" ht="31.5">
      <c r="A8" s="33" t="s">
        <v>61</v>
      </c>
      <c r="B8" s="35" t="s">
        <v>62</v>
      </c>
      <c r="C8" s="45">
        <v>35415366.640000001</v>
      </c>
      <c r="D8" s="45">
        <v>461458.36</v>
      </c>
    </row>
    <row r="9" spans="1:4" s="32" customFormat="1" ht="15.75">
      <c r="A9" s="36" t="s">
        <v>63</v>
      </c>
      <c r="B9" s="37" t="s">
        <v>64</v>
      </c>
      <c r="C9" s="43">
        <v>-373838769.24000001</v>
      </c>
      <c r="D9" s="43">
        <v>-83220179.930000007</v>
      </c>
    </row>
    <row r="10" spans="1:4" s="32" customFormat="1" ht="15.75">
      <c r="A10" s="33" t="s">
        <v>65</v>
      </c>
      <c r="B10" s="35" t="s">
        <v>66</v>
      </c>
      <c r="C10" s="44">
        <v>-373838769.24000001</v>
      </c>
      <c r="D10" s="44">
        <v>-83220179.930000007</v>
      </c>
    </row>
    <row r="11" spans="1:4" s="32" customFormat="1" ht="31.5">
      <c r="A11" s="33" t="s">
        <v>67</v>
      </c>
      <c r="B11" s="35" t="s">
        <v>68</v>
      </c>
      <c r="C11" s="44">
        <v>-373838769.24000001</v>
      </c>
      <c r="D11" s="44">
        <v>-83220179.930000007</v>
      </c>
    </row>
    <row r="12" spans="1:4" s="32" customFormat="1" ht="31.5">
      <c r="A12" s="33" t="s">
        <v>69</v>
      </c>
      <c r="B12" s="35" t="s">
        <v>70</v>
      </c>
      <c r="C12" s="44">
        <v>-373838769.24000001</v>
      </c>
      <c r="D12" s="44">
        <v>-83220179.930000007</v>
      </c>
    </row>
    <row r="13" spans="1:4" s="32" customFormat="1" ht="15.75">
      <c r="A13" s="36" t="s">
        <v>71</v>
      </c>
      <c r="B13" s="37" t="s">
        <v>72</v>
      </c>
      <c r="C13" s="43">
        <v>409254135.88</v>
      </c>
      <c r="D13" s="43">
        <v>83681638.290000007</v>
      </c>
    </row>
    <row r="14" spans="1:4" s="32" customFormat="1" ht="15.75">
      <c r="A14" s="33" t="s">
        <v>73</v>
      </c>
      <c r="B14" s="35" t="s">
        <v>74</v>
      </c>
      <c r="C14" s="44">
        <v>409254135.88</v>
      </c>
      <c r="D14" s="44">
        <v>83681638.290000007</v>
      </c>
    </row>
    <row r="15" spans="1:4" s="32" customFormat="1" ht="31.5">
      <c r="A15" s="33" t="s">
        <v>75</v>
      </c>
      <c r="B15" s="35" t="s">
        <v>76</v>
      </c>
      <c r="C15" s="44">
        <v>409254135.88</v>
      </c>
      <c r="D15" s="44">
        <v>83681638.290000007</v>
      </c>
    </row>
    <row r="16" spans="1:4" s="32" customFormat="1" ht="31.5">
      <c r="A16" s="33" t="s">
        <v>77</v>
      </c>
      <c r="B16" s="35" t="s">
        <v>78</v>
      </c>
      <c r="C16" s="44">
        <v>409254135.88</v>
      </c>
      <c r="D16" s="44">
        <v>83681638.290000007</v>
      </c>
    </row>
  </sheetData>
  <mergeCells count="4">
    <mergeCell ref="A1:D1"/>
    <mergeCell ref="A2:D2"/>
    <mergeCell ref="A3:D3"/>
    <mergeCell ref="A4:D4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Fin-05\Пользователь РФО</dc:creator>
  <cp:lastModifiedBy>Пользователь РФО</cp:lastModifiedBy>
  <cp:lastPrinted>2025-04-15T09:48:19Z</cp:lastPrinted>
  <dcterms:created xsi:type="dcterms:W3CDTF">2024-07-10T10:52:30Z</dcterms:created>
  <dcterms:modified xsi:type="dcterms:W3CDTF">2025-04-15T09:48:24Z</dcterms:modified>
</cp:coreProperties>
</file>