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" yWindow="510" windowWidth="17895" windowHeight="9405"/>
  </bookViews>
  <sheets>
    <sheet name="Доходы" sheetId="2" r:id="rId1"/>
  </sheets>
  <definedNames>
    <definedName name="_xlnm.Print_Titles" localSheetId="0">Доходы!$2:$3</definedName>
    <definedName name="_xlnm.Print_Area" localSheetId="0">Доходы!$A$1:$F$26</definedName>
  </definedNames>
  <calcPr calcId="125725"/>
</workbook>
</file>

<file path=xl/calcChain.xml><?xml version="1.0" encoding="utf-8"?>
<calcChain xmlns="http://schemas.openxmlformats.org/spreadsheetml/2006/main">
  <c r="E19" i="2"/>
  <c r="E18" s="1"/>
  <c r="E6"/>
  <c r="C19"/>
  <c r="C18" s="1"/>
  <c r="F7"/>
  <c r="B19"/>
  <c r="B18" s="1"/>
  <c r="C6"/>
  <c r="B6"/>
  <c r="F23"/>
  <c r="F22"/>
  <c r="F21"/>
  <c r="F20"/>
  <c r="F17"/>
  <c r="F16"/>
  <c r="F15"/>
  <c r="F14"/>
  <c r="F13"/>
  <c r="F12"/>
  <c r="F11"/>
  <c r="F9"/>
  <c r="F8"/>
  <c r="D23"/>
  <c r="D22"/>
  <c r="D21"/>
  <c r="D20"/>
  <c r="D15"/>
  <c r="D14"/>
  <c r="D12"/>
  <c r="D11"/>
  <c r="D9"/>
  <c r="D8"/>
  <c r="D7"/>
  <c r="E4" l="1"/>
  <c r="F6"/>
  <c r="F19"/>
  <c r="D18"/>
  <c r="D19"/>
  <c r="D6"/>
  <c r="C4"/>
  <c r="F18" l="1"/>
  <c r="B4"/>
  <c r="D4" s="1"/>
  <c r="F4"/>
</calcChain>
</file>

<file path=xl/sharedStrings.xml><?xml version="1.0" encoding="utf-8"?>
<sst xmlns="http://schemas.openxmlformats.org/spreadsheetml/2006/main" count="32" uniqueCount="32">
  <si>
    <t>Наименование 
показателя</t>
  </si>
  <si>
    <t>Доходы бюджета - ИТОГО</t>
  </si>
  <si>
    <t xml:space="preserve">в том числе: </t>
  </si>
  <si>
    <t xml:space="preserve">  НАЛОГОВЫЕ И НЕНАЛОГОВЫЕ ДОХОДЫ</t>
  </si>
  <si>
    <t xml:space="preserve">  НАЛОГИ НА ПРИБЫЛЬ, ДОХОДЫ</t>
  </si>
  <si>
    <t xml:space="preserve">  НАЛОГИ НА ТОВАРЫ (РАБОТЫ, УСЛУГИ), РЕАЛИЗУЕМЫЕ НА ТЕРРИТОРИИ РОССИЙСКОЙ ФЕДЕРАЦИИ</t>
  </si>
  <si>
    <t xml:space="preserve">  НАЛОГИ НА СОВОКУПНЫЙ ДОХОД</t>
  </si>
  <si>
    <t xml:space="preserve">  НАЛОГИ НА ИМУЩЕСТВО</t>
  </si>
  <si>
    <t xml:space="preserve">  ГОСУДАРСТВЕННАЯ ПОШЛИНА</t>
  </si>
  <si>
    <t xml:space="preserve">  ПЛАТЕЖИ ПРИ ПОЛЬЗОВАНИИ ПРИРОДНЫМИ РЕСУРСАМИ</t>
  </si>
  <si>
    <t xml:space="preserve">  ДОХОДЫ ОТ ОКАЗАНИЯ ПЛАТНЫХ УСЛУГ И КОМПЕНСАЦИИ ЗАТРАТ ГОСУДАРСТВА</t>
  </si>
  <si>
    <t xml:space="preserve">  ДОХОДЫ ОТ ПРОДАЖИ МАТЕРИАЛЬНЫХ И НЕМАТЕРИАЛЬНЫХ АКТИВОВ</t>
  </si>
  <si>
    <t xml:space="preserve">  ШТРАФЫ, САНКЦИИ, ВОЗМЕЩЕНИЕ УЩЕРБА</t>
  </si>
  <si>
    <t xml:space="preserve">  ПРОЧИЕ НЕНАЛОГОВЫЕ ДОХОДЫ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</si>
  <si>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</si>
  <si>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</si>
  <si>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бюджетной системы Российской Федерации</t>
  </si>
  <si>
    <t xml:space="preserve">  Субсидии бюджетам бюджетной системы Российской Федерации (межбюджетные субсидии)</t>
  </si>
  <si>
    <t xml:space="preserve">  Субвенции бюджетам бюджетной системы Российской Федерации</t>
  </si>
  <si>
    <t xml:space="preserve">  Иные межбюджетные трансферты</t>
  </si>
  <si>
    <t xml:space="preserve">  ПРОЧИЕ БЕЗВОЗМЕЗДНЫЕ ПОСТУПЛЕНИЯ</t>
  </si>
  <si>
    <t>""</t>
  </si>
  <si>
    <t>Процент исполнения</t>
  </si>
  <si>
    <t>Бюджет Пучежского муниципального района</t>
  </si>
  <si>
    <t xml:space="preserve"> ДОХОДЫ ОТ ИСПОЛЬЗОВАНИЯ ИМУЩЕСТВА, НАХОДЯЩЕГОСЯ В ГОСУДАРСТВЕННОЙ И МУНИЦИПАЛЬНОЙ СОБСТВЕННОСТИ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</si>
  <si>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</si>
  <si>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</si>
  <si>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Утверждено на 2025 год</t>
  </si>
  <si>
    <t>Уровень изменений по сравнению  с соответстующим периодом 2024 года</t>
  </si>
  <si>
    <t>Сведения об исполнении бюджета Пучежского муниципального района  за 3 квартал 2025 года.</t>
  </si>
  <si>
    <t>Исполнено на 01.10.2025</t>
  </si>
  <si>
    <t>Исполнено            на 01.10.2024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</si>
</sst>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%"/>
  </numFmts>
  <fonts count="22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49" fontId="7" fillId="0" borderId="2">
      <alignment horizontal="center"/>
    </xf>
    <xf numFmtId="9" fontId="1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0" fontId="7" fillId="2" borderId="1" xfId="55" applyNumberFormat="1" applyProtection="1"/>
    <xf numFmtId="49" fontId="7" fillId="0" borderId="52" xfId="35" applyBorder="1" applyProtection="1">
      <alignment horizontal="center" vertical="center" wrapText="1"/>
    </xf>
    <xf numFmtId="49" fontId="7" fillId="0" borderId="16" xfId="35" applyBorder="1" applyProtection="1">
      <alignment horizontal="center" vertical="center" wrapText="1"/>
    </xf>
    <xf numFmtId="0" fontId="4" fillId="0" borderId="1" xfId="11" applyNumberFormat="1" applyBorder="1" applyProtection="1"/>
    <xf numFmtId="0" fontId="4" fillId="0" borderId="1" xfId="16" applyNumberFormat="1" applyBorder="1" applyProtection="1"/>
    <xf numFmtId="0" fontId="17" fillId="0" borderId="1" xfId="16" applyNumberFormat="1" applyFont="1" applyBorder="1" applyProtection="1"/>
    <xf numFmtId="0" fontId="18" fillId="0" borderId="1" xfId="7" applyNumberFormat="1" applyFont="1" applyProtection="1"/>
    <xf numFmtId="0" fontId="19" fillId="0" borderId="0" xfId="0" applyFont="1" applyProtection="1">
      <protection locked="0"/>
    </xf>
    <xf numFmtId="0" fontId="16" fillId="0" borderId="48" xfId="37" applyNumberFormat="1" applyFont="1" applyBorder="1" applyAlignment="1" applyProtection="1">
      <alignment horizontal="justify" vertical="center" wrapText="1"/>
    </xf>
    <xf numFmtId="0" fontId="7" fillId="0" borderId="28" xfId="43" applyNumberFormat="1" applyBorder="1" applyAlignment="1" applyProtection="1">
      <alignment horizontal="justify" vertical="center" wrapText="1"/>
    </xf>
    <xf numFmtId="0" fontId="16" fillId="0" borderId="47" xfId="48" applyNumberFormat="1" applyFont="1" applyBorder="1" applyAlignment="1" applyProtection="1">
      <alignment horizontal="justify" vertical="center" wrapText="1"/>
    </xf>
    <xf numFmtId="0" fontId="7" fillId="0" borderId="47" xfId="48" applyNumberFormat="1" applyBorder="1" applyAlignment="1" applyProtection="1">
      <alignment horizontal="justify" vertical="center" wrapText="1"/>
    </xf>
    <xf numFmtId="0" fontId="15" fillId="0" borderId="47" xfId="48" applyNumberFormat="1" applyFont="1" applyBorder="1" applyAlignment="1" applyProtection="1">
      <alignment horizontal="justify" vertical="center" wrapText="1"/>
    </xf>
    <xf numFmtId="4" fontId="16" fillId="0" borderId="52" xfId="40" applyFont="1" applyBorder="1" applyAlignment="1" applyProtection="1">
      <alignment horizontal="center" vertical="center"/>
    </xf>
    <xf numFmtId="165" fontId="16" fillId="0" borderId="16" xfId="173" applyNumberFormat="1" applyFont="1" applyBorder="1" applyAlignment="1" applyProtection="1">
      <alignment horizontal="center" vertical="center"/>
    </xf>
    <xf numFmtId="165" fontId="16" fillId="0" borderId="53" xfId="173" applyNumberFormat="1" applyFont="1" applyBorder="1" applyAlignment="1" applyProtection="1">
      <alignment horizontal="center" vertical="center"/>
    </xf>
    <xf numFmtId="49" fontId="7" fillId="0" borderId="54" xfId="45" applyBorder="1" applyAlignment="1" applyProtection="1">
      <alignment horizontal="center" vertical="center"/>
    </xf>
    <xf numFmtId="49" fontId="7" fillId="0" borderId="24" xfId="45" applyBorder="1" applyAlignment="1" applyProtection="1">
      <alignment horizontal="center" vertical="center"/>
    </xf>
    <xf numFmtId="165" fontId="7" fillId="0" borderId="53" xfId="173" applyNumberFormat="1" applyFont="1" applyBorder="1" applyAlignment="1" applyProtection="1">
      <alignment horizontal="center" vertical="center"/>
    </xf>
    <xf numFmtId="49" fontId="7" fillId="0" borderId="55" xfId="45" applyBorder="1" applyAlignment="1" applyProtection="1">
      <alignment horizontal="center" vertical="center"/>
    </xf>
    <xf numFmtId="4" fontId="7" fillId="0" borderId="52" xfId="40" applyBorder="1" applyAlignment="1" applyProtection="1">
      <alignment horizontal="center" vertical="center"/>
    </xf>
    <xf numFmtId="4" fontId="7" fillId="0" borderId="16" xfId="40" applyBorder="1" applyAlignment="1" applyProtection="1">
      <alignment horizontal="center" vertical="center"/>
    </xf>
    <xf numFmtId="165" fontId="7" fillId="0" borderId="16" xfId="173" applyNumberFormat="1" applyFont="1" applyBorder="1" applyAlignment="1" applyProtection="1">
      <alignment horizontal="center" vertical="center"/>
    </xf>
    <xf numFmtId="49" fontId="20" fillId="0" borderId="53" xfId="35" applyFont="1" applyBorder="1" applyProtection="1">
      <alignment horizontal="center" vertical="center" wrapText="1"/>
    </xf>
    <xf numFmtId="49" fontId="7" fillId="0" borderId="16" xfId="35" applyFont="1" applyBorder="1" applyProtection="1">
      <alignment horizontal="center" vertical="center" wrapText="1"/>
    </xf>
    <xf numFmtId="0" fontId="7" fillId="0" borderId="57" xfId="48" applyNumberFormat="1" applyBorder="1" applyAlignment="1" applyProtection="1">
      <alignment horizontal="justify" vertical="center" wrapText="1"/>
    </xf>
    <xf numFmtId="4" fontId="7" fillId="0" borderId="54" xfId="40" applyBorder="1" applyAlignment="1" applyProtection="1">
      <alignment horizontal="center" vertical="center"/>
    </xf>
    <xf numFmtId="4" fontId="7" fillId="0" borderId="24" xfId="40" applyBorder="1" applyAlignment="1" applyProtection="1">
      <alignment horizontal="center" vertical="center"/>
    </xf>
    <xf numFmtId="165" fontId="7" fillId="0" borderId="24" xfId="173" applyNumberFormat="1" applyFont="1" applyBorder="1" applyAlignment="1" applyProtection="1">
      <alignment horizontal="center" vertical="center"/>
    </xf>
    <xf numFmtId="165" fontId="7" fillId="0" borderId="55" xfId="173" applyNumberFormat="1" applyFont="1" applyBorder="1" applyAlignment="1" applyProtection="1">
      <alignment horizontal="center" vertical="center"/>
    </xf>
    <xf numFmtId="0" fontId="7" fillId="0" borderId="56" xfId="19" applyNumberFormat="1" applyBorder="1" applyAlignment="1" applyProtection="1">
      <alignment vertical="center" wrapText="1"/>
    </xf>
    <xf numFmtId="49" fontId="7" fillId="0" borderId="47" xfId="35" applyBorder="1" applyProtection="1">
      <alignment horizontal="center" vertical="center" wrapText="1"/>
    </xf>
    <xf numFmtId="49" fontId="7" fillId="0" borderId="47" xfId="35" applyBorder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9" fontId="15" fillId="0" borderId="49" xfId="35" applyFont="1" applyBorder="1" applyAlignment="1" applyProtection="1">
      <alignment horizontal="center" vertical="center" wrapText="1"/>
      <protection locked="0"/>
    </xf>
    <xf numFmtId="49" fontId="7" fillId="0" borderId="50" xfId="35" applyBorder="1" applyAlignment="1" applyProtection="1">
      <alignment horizontal="center" vertical="center" wrapText="1"/>
      <protection locked="0"/>
    </xf>
    <xf numFmtId="49" fontId="7" fillId="0" borderId="51" xfId="35" applyBorder="1" applyAlignment="1" applyProtection="1">
      <alignment horizontal="center" vertical="center" wrapText="1"/>
      <protection locked="0"/>
    </xf>
  </cellXfs>
  <cellStyles count="174">
    <cellStyle name="br" xfId="167"/>
    <cellStyle name="col" xfId="166"/>
    <cellStyle name="st170" xfId="158"/>
    <cellStyle name="st171" xfId="164"/>
    <cellStyle name="style0" xfId="168"/>
    <cellStyle name="td" xfId="169"/>
    <cellStyle name="tr" xfId="165"/>
    <cellStyle name="xl100" xfId="67"/>
    <cellStyle name="xl101" xfId="81"/>
    <cellStyle name="xl102" xfId="73"/>
    <cellStyle name="xl103" xfId="83"/>
    <cellStyle name="xl104" xfId="61"/>
    <cellStyle name="xl105" xfId="62"/>
    <cellStyle name="xl106" xfId="86"/>
    <cellStyle name="xl107" xfId="92"/>
    <cellStyle name="xl108" xfId="88"/>
    <cellStyle name="xl109" xfId="95"/>
    <cellStyle name="xl110" xfId="97"/>
    <cellStyle name="xl111" xfId="84"/>
    <cellStyle name="xl112" xfId="87"/>
    <cellStyle name="xl113" xfId="93"/>
    <cellStyle name="xl114" xfId="98"/>
    <cellStyle name="xl115" xfId="85"/>
    <cellStyle name="xl116" xfId="99"/>
    <cellStyle name="xl117" xfId="94"/>
    <cellStyle name="xl118" xfId="89"/>
    <cellStyle name="xl119" xfId="96"/>
    <cellStyle name="xl120" xfId="100"/>
    <cellStyle name="xl121" xfId="90"/>
    <cellStyle name="xl122" xfId="91"/>
    <cellStyle name="xl123" xfId="101"/>
    <cellStyle name="xl124" xfId="124"/>
    <cellStyle name="xl125" xfId="128"/>
    <cellStyle name="xl126" xfId="132"/>
    <cellStyle name="xl127" xfId="138"/>
    <cellStyle name="xl128" xfId="139"/>
    <cellStyle name="xl129" xfId="140"/>
    <cellStyle name="xl130" xfId="142"/>
    <cellStyle name="xl131" xfId="102"/>
    <cellStyle name="xl132" xfId="105"/>
    <cellStyle name="xl133" xfId="108"/>
    <cellStyle name="xl134" xfId="110"/>
    <cellStyle name="xl135" xfId="115"/>
    <cellStyle name="xl136" xfId="117"/>
    <cellStyle name="xl137" xfId="119"/>
    <cellStyle name="xl138" xfId="120"/>
    <cellStyle name="xl139" xfId="125"/>
    <cellStyle name="xl140" xfId="129"/>
    <cellStyle name="xl141" xfId="133"/>
    <cellStyle name="xl142" xfId="141"/>
    <cellStyle name="xl143" xfId="144"/>
    <cellStyle name="xl144" xfId="148"/>
    <cellStyle name="xl145" xfId="152"/>
    <cellStyle name="xl146" xfId="156"/>
    <cellStyle name="xl147" xfId="106"/>
    <cellStyle name="xl148" xfId="109"/>
    <cellStyle name="xl149" xfId="111"/>
    <cellStyle name="xl150" xfId="116"/>
    <cellStyle name="xl151" xfId="118"/>
    <cellStyle name="xl152" xfId="121"/>
    <cellStyle name="xl153" xfId="126"/>
    <cellStyle name="xl154" xfId="130"/>
    <cellStyle name="xl155" xfId="134"/>
    <cellStyle name="xl156" xfId="136"/>
    <cellStyle name="xl157" xfId="143"/>
    <cellStyle name="xl158" xfId="145"/>
    <cellStyle name="xl159" xfId="146"/>
    <cellStyle name="xl160" xfId="147"/>
    <cellStyle name="xl161" xfId="149"/>
    <cellStyle name="xl162" xfId="150"/>
    <cellStyle name="xl163" xfId="151"/>
    <cellStyle name="xl164" xfId="153"/>
    <cellStyle name="xl165" xfId="154"/>
    <cellStyle name="xl166" xfId="155"/>
    <cellStyle name="xl167" xfId="157"/>
    <cellStyle name="xl168" xfId="104"/>
    <cellStyle name="xl169" xfId="112"/>
    <cellStyle name="xl170" xfId="122"/>
    <cellStyle name="xl171" xfId="127"/>
    <cellStyle name="xl172" xfId="131"/>
    <cellStyle name="xl173" xfId="135"/>
    <cellStyle name="xl174" xfId="172"/>
    <cellStyle name="xl175" xfId="162"/>
    <cellStyle name="xl176" xfId="159"/>
    <cellStyle name="xl177" xfId="160"/>
    <cellStyle name="xl178" xfId="163"/>
    <cellStyle name="xl179" xfId="161"/>
    <cellStyle name="xl180" xfId="113"/>
    <cellStyle name="xl181" xfId="103"/>
    <cellStyle name="xl182" xfId="114"/>
    <cellStyle name="xl183" xfId="123"/>
    <cellStyle name="xl184" xfId="137"/>
    <cellStyle name="xl185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4"/>
    <cellStyle name="xl82" xfId="76"/>
    <cellStyle name="xl83" xfId="70"/>
    <cellStyle name="xl84" xfId="57"/>
    <cellStyle name="xl85" xfId="68"/>
    <cellStyle name="xl86" xfId="75"/>
    <cellStyle name="xl87" xfId="77"/>
    <cellStyle name="xl88" xfId="71"/>
    <cellStyle name="xl89" xfId="82"/>
    <cellStyle name="xl90" xfId="58"/>
    <cellStyle name="xl91" xfId="64"/>
    <cellStyle name="xl92" xfId="78"/>
    <cellStyle name="xl93" xfId="72"/>
    <cellStyle name="xl94" xfId="60"/>
    <cellStyle name="xl95" xfId="65"/>
    <cellStyle name="xl96" xfId="79"/>
    <cellStyle name="xl97" xfId="66"/>
    <cellStyle name="xl98" xfId="69"/>
    <cellStyle name="xl99" xfId="80"/>
    <cellStyle name="Обычный" xfId="0" builtinId="0"/>
    <cellStyle name="Процентный" xfId="173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view="pageBreakPreview" zoomScale="112" zoomScaleNormal="100" zoomScaleSheetLayoutView="112" workbookViewId="0">
      <selection activeCell="E24" sqref="E24"/>
    </sheetView>
  </sheetViews>
  <sheetFormatPr defaultRowHeight="15"/>
  <cols>
    <col min="1" max="1" width="47.85546875" style="1" customWidth="1"/>
    <col min="2" max="2" width="13.28515625" style="1" customWidth="1"/>
    <col min="3" max="3" width="12" style="1" customWidth="1"/>
    <col min="4" max="4" width="11.5703125" style="1" customWidth="1"/>
    <col min="5" max="5" width="12.140625" style="1" customWidth="1"/>
    <col min="6" max="6" width="10.7109375" style="1" customWidth="1"/>
    <col min="7" max="7" width="9.7109375" style="1" customWidth="1"/>
    <col min="8" max="8" width="9.140625" style="1" customWidth="1"/>
    <col min="9" max="16384" width="9.140625" style="1"/>
  </cols>
  <sheetData>
    <row r="1" spans="1:8" ht="29.25" customHeight="1" thickBot="1">
      <c r="A1" s="38" t="s">
        <v>29</v>
      </c>
      <c r="B1" s="38"/>
      <c r="C1" s="38"/>
      <c r="D1" s="38"/>
      <c r="E1" s="38"/>
      <c r="F1" s="38"/>
    </row>
    <row r="2" spans="1:8" ht="11.45" customHeight="1">
      <c r="A2" s="36" t="s">
        <v>0</v>
      </c>
      <c r="B2" s="39" t="s">
        <v>23</v>
      </c>
      <c r="C2" s="40"/>
      <c r="D2" s="40"/>
      <c r="E2" s="40"/>
      <c r="F2" s="41"/>
      <c r="G2" s="8"/>
      <c r="H2" s="3"/>
    </row>
    <row r="3" spans="1:8" ht="72.75" customHeight="1">
      <c r="A3" s="37"/>
      <c r="B3" s="6" t="s">
        <v>27</v>
      </c>
      <c r="C3" s="7" t="s">
        <v>30</v>
      </c>
      <c r="D3" s="7" t="s">
        <v>22</v>
      </c>
      <c r="E3" s="29" t="s">
        <v>31</v>
      </c>
      <c r="F3" s="28" t="s">
        <v>28</v>
      </c>
      <c r="G3" s="8"/>
      <c r="H3" s="3"/>
    </row>
    <row r="4" spans="1:8" s="12" customFormat="1" ht="21.75" customHeight="1">
      <c r="A4" s="13" t="s">
        <v>1</v>
      </c>
      <c r="B4" s="18">
        <f>B6+B18</f>
        <v>387106.60000000003</v>
      </c>
      <c r="C4" s="18">
        <f>C6+C18</f>
        <v>301448.69999999995</v>
      </c>
      <c r="D4" s="19">
        <f>C4/B4</f>
        <v>0.77872270842191771</v>
      </c>
      <c r="E4" s="18">
        <f>E6+E18</f>
        <v>285007.40000000002</v>
      </c>
      <c r="F4" s="20">
        <f>C4/E4</f>
        <v>1.0576872740848129</v>
      </c>
      <c r="G4" s="10"/>
      <c r="H4" s="11"/>
    </row>
    <row r="5" spans="1:8" ht="15" customHeight="1">
      <c r="A5" s="14" t="s">
        <v>2</v>
      </c>
      <c r="B5" s="21"/>
      <c r="C5" s="22"/>
      <c r="D5" s="22"/>
      <c r="E5" s="22"/>
      <c r="F5" s="24"/>
      <c r="G5" s="9"/>
      <c r="H5" s="3"/>
    </row>
    <row r="6" spans="1:8">
      <c r="A6" s="15" t="s">
        <v>3</v>
      </c>
      <c r="B6" s="18">
        <f t="shared" ref="B6:C6" si="0">B7+B8+B9+B10+B11+B12+B13+B14+B15+B16+B17</f>
        <v>83874.900000000009</v>
      </c>
      <c r="C6" s="18">
        <f t="shared" si="0"/>
        <v>67712.600000000006</v>
      </c>
      <c r="D6" s="19">
        <f>C6/B6</f>
        <v>0.80730468829172974</v>
      </c>
      <c r="E6" s="18">
        <f t="shared" ref="E6" si="1">E7+E8+E9+E10+E11+E12+E13+E14+E15+E16+E17</f>
        <v>65315.5</v>
      </c>
      <c r="F6" s="20">
        <f t="shared" ref="F6:F23" si="2">C6/E6</f>
        <v>1.0367003238128776</v>
      </c>
      <c r="G6" s="9"/>
      <c r="H6" s="3"/>
    </row>
    <row r="7" spans="1:8">
      <c r="A7" s="16" t="s">
        <v>4</v>
      </c>
      <c r="B7" s="25">
        <v>40575</v>
      </c>
      <c r="C7" s="26">
        <v>36658.300000000003</v>
      </c>
      <c r="D7" s="27">
        <f>C7/B7</f>
        <v>0.90347011706715963</v>
      </c>
      <c r="E7" s="26">
        <v>34469.800000000003</v>
      </c>
      <c r="F7" s="23">
        <f>C7/E7</f>
        <v>1.0634903596771668</v>
      </c>
      <c r="G7" s="9"/>
      <c r="H7" s="3"/>
    </row>
    <row r="8" spans="1:8" ht="22.5">
      <c r="A8" s="16" t="s">
        <v>5</v>
      </c>
      <c r="B8" s="25">
        <v>16581.599999999999</v>
      </c>
      <c r="C8" s="26">
        <v>12251.2</v>
      </c>
      <c r="D8" s="27">
        <f>C8/B8</f>
        <v>0.7388430549524776</v>
      </c>
      <c r="E8" s="26">
        <v>12737.7</v>
      </c>
      <c r="F8" s="23">
        <f t="shared" si="2"/>
        <v>0.96180629155970077</v>
      </c>
      <c r="G8" s="9"/>
      <c r="H8" s="3"/>
    </row>
    <row r="9" spans="1:8">
      <c r="A9" s="16" t="s">
        <v>6</v>
      </c>
      <c r="B9" s="25">
        <v>4620</v>
      </c>
      <c r="C9" s="26">
        <v>4483.6000000000004</v>
      </c>
      <c r="D9" s="27">
        <f>C9/B9</f>
        <v>0.9704761904761906</v>
      </c>
      <c r="E9" s="26">
        <v>5631.1</v>
      </c>
      <c r="F9" s="23">
        <f t="shared" si="2"/>
        <v>0.79622098701852217</v>
      </c>
      <c r="G9" s="9"/>
      <c r="H9" s="3"/>
    </row>
    <row r="10" spans="1:8" hidden="1">
      <c r="A10" s="16" t="s">
        <v>7</v>
      </c>
      <c r="B10" s="25"/>
      <c r="C10" s="26"/>
      <c r="D10" s="27">
        <v>0</v>
      </c>
      <c r="E10" s="26"/>
      <c r="F10" s="23">
        <v>0</v>
      </c>
      <c r="G10" s="9"/>
      <c r="H10" s="3"/>
    </row>
    <row r="11" spans="1:8">
      <c r="A11" s="16" t="s">
        <v>8</v>
      </c>
      <c r="B11" s="25">
        <v>2430</v>
      </c>
      <c r="C11" s="26">
        <v>3708.6</v>
      </c>
      <c r="D11" s="27">
        <f t="shared" ref="D11:D15" si="3">C11/B11</f>
        <v>1.5261728395061729</v>
      </c>
      <c r="E11" s="26">
        <v>2053.1999999999998</v>
      </c>
      <c r="F11" s="23">
        <f t="shared" si="2"/>
        <v>1.8062536528345998</v>
      </c>
      <c r="G11" s="9"/>
      <c r="H11" s="3"/>
    </row>
    <row r="12" spans="1:8" ht="33.75">
      <c r="A12" s="17" t="s">
        <v>24</v>
      </c>
      <c r="B12" s="25">
        <v>1169.9000000000001</v>
      </c>
      <c r="C12" s="26">
        <v>1178.5999999999999</v>
      </c>
      <c r="D12" s="27">
        <f t="shared" si="3"/>
        <v>1.0074365330370116</v>
      </c>
      <c r="E12" s="26">
        <v>797.3</v>
      </c>
      <c r="F12" s="23">
        <f t="shared" si="2"/>
        <v>1.4782390568167565</v>
      </c>
      <c r="G12" s="9"/>
      <c r="H12" s="3"/>
    </row>
    <row r="13" spans="1:8" ht="22.5">
      <c r="A13" s="16" t="s">
        <v>9</v>
      </c>
      <c r="B13" s="25">
        <v>0</v>
      </c>
      <c r="C13" s="26">
        <v>31</v>
      </c>
      <c r="D13" s="27">
        <v>0</v>
      </c>
      <c r="E13" s="26">
        <v>139.69999999999999</v>
      </c>
      <c r="F13" s="23">
        <f t="shared" si="2"/>
        <v>0.22190408017179672</v>
      </c>
      <c r="G13" s="9"/>
      <c r="H13" s="3"/>
    </row>
    <row r="14" spans="1:8" ht="22.5">
      <c r="A14" s="16" t="s">
        <v>10</v>
      </c>
      <c r="B14" s="25">
        <v>8970.2999999999993</v>
      </c>
      <c r="C14" s="26">
        <v>5455.4</v>
      </c>
      <c r="D14" s="27">
        <f t="shared" si="3"/>
        <v>0.60816249177842441</v>
      </c>
      <c r="E14" s="26">
        <v>6234.1</v>
      </c>
      <c r="F14" s="23">
        <f t="shared" si="2"/>
        <v>0.87509022954395976</v>
      </c>
      <c r="G14" s="9"/>
      <c r="H14" s="3"/>
    </row>
    <row r="15" spans="1:8" ht="22.5">
      <c r="A15" s="16" t="s">
        <v>11</v>
      </c>
      <c r="B15" s="25">
        <v>9396</v>
      </c>
      <c r="C15" s="26">
        <v>3737.8</v>
      </c>
      <c r="D15" s="27">
        <f t="shared" si="3"/>
        <v>0.39780757769263519</v>
      </c>
      <c r="E15" s="26">
        <v>3578.8</v>
      </c>
      <c r="F15" s="23">
        <f t="shared" si="2"/>
        <v>1.044428299988823</v>
      </c>
      <c r="G15" s="9"/>
      <c r="H15" s="3"/>
    </row>
    <row r="16" spans="1:8">
      <c r="A16" s="16" t="s">
        <v>12</v>
      </c>
      <c r="B16" s="25">
        <v>132.1</v>
      </c>
      <c r="C16" s="26">
        <v>208.1</v>
      </c>
      <c r="D16" s="27">
        <v>0</v>
      </c>
      <c r="E16" s="26">
        <v>-327.7</v>
      </c>
      <c r="F16" s="23">
        <f t="shared" si="2"/>
        <v>-0.63503204150137316</v>
      </c>
      <c r="G16" s="9"/>
      <c r="H16" s="3"/>
    </row>
    <row r="17" spans="1:8">
      <c r="A17" s="16" t="s">
        <v>13</v>
      </c>
      <c r="B17" s="25">
        <v>0</v>
      </c>
      <c r="C17" s="26">
        <v>0</v>
      </c>
      <c r="D17" s="27">
        <v>0</v>
      </c>
      <c r="E17" s="26">
        <v>1.5</v>
      </c>
      <c r="F17" s="23">
        <f t="shared" si="2"/>
        <v>0</v>
      </c>
      <c r="G17" s="9"/>
      <c r="H17" s="3"/>
    </row>
    <row r="18" spans="1:8" s="12" customFormat="1">
      <c r="A18" s="15" t="s">
        <v>14</v>
      </c>
      <c r="B18" s="18">
        <f>B19+B24+B25+B26</f>
        <v>303231.7</v>
      </c>
      <c r="C18" s="18">
        <f>C19+C24+C25+C26</f>
        <v>233736.09999999998</v>
      </c>
      <c r="D18" s="19">
        <f t="shared" ref="D18:D23" si="4">C18/B18</f>
        <v>0.77081683742168106</v>
      </c>
      <c r="E18" s="18">
        <f>E19+E24+E25+E26</f>
        <v>219691.9</v>
      </c>
      <c r="F18" s="20">
        <f t="shared" si="2"/>
        <v>1.0639267993039343</v>
      </c>
      <c r="G18" s="10"/>
      <c r="H18" s="11"/>
    </row>
    <row r="19" spans="1:8" s="12" customFormat="1" ht="33.75">
      <c r="A19" s="15" t="s">
        <v>15</v>
      </c>
      <c r="B19" s="18">
        <f>B20+B21+B22+B23</f>
        <v>303293.8</v>
      </c>
      <c r="C19" s="18">
        <f>C20+C21+C22+C23</f>
        <v>233798.19999999998</v>
      </c>
      <c r="D19" s="19">
        <f t="shared" si="4"/>
        <v>0.77086376312341365</v>
      </c>
      <c r="E19" s="18">
        <f>E20+E21+E22+E23</f>
        <v>219856</v>
      </c>
      <c r="F19" s="20">
        <f t="shared" si="2"/>
        <v>1.0634151444581907</v>
      </c>
      <c r="G19" s="10"/>
      <c r="H19" s="11"/>
    </row>
    <row r="20" spans="1:8" ht="22.5">
      <c r="A20" s="16" t="s">
        <v>16</v>
      </c>
      <c r="B20" s="25">
        <v>126935.7</v>
      </c>
      <c r="C20" s="26">
        <v>99857.5</v>
      </c>
      <c r="D20" s="27">
        <f t="shared" si="4"/>
        <v>0.78667782192086233</v>
      </c>
      <c r="E20" s="26">
        <v>99389</v>
      </c>
      <c r="F20" s="23">
        <f t="shared" si="2"/>
        <v>1.0047138013261026</v>
      </c>
      <c r="G20" s="9"/>
      <c r="H20" s="3"/>
    </row>
    <row r="21" spans="1:8" ht="25.5" customHeight="1">
      <c r="A21" s="16" t="s">
        <v>17</v>
      </c>
      <c r="B21" s="25">
        <v>40355.699999999997</v>
      </c>
      <c r="C21" s="26">
        <v>36535.4</v>
      </c>
      <c r="D21" s="27">
        <f t="shared" si="4"/>
        <v>0.90533431460735425</v>
      </c>
      <c r="E21" s="26">
        <v>25687.5</v>
      </c>
      <c r="F21" s="23">
        <f t="shared" si="2"/>
        <v>1.4223026763990267</v>
      </c>
      <c r="G21" s="9"/>
      <c r="H21" s="3"/>
    </row>
    <row r="22" spans="1:8" ht="22.5">
      <c r="A22" s="16" t="s">
        <v>18</v>
      </c>
      <c r="B22" s="25">
        <v>91406.7</v>
      </c>
      <c r="C22" s="26">
        <v>66091.5</v>
      </c>
      <c r="D22" s="27">
        <f t="shared" si="4"/>
        <v>0.72304874806770181</v>
      </c>
      <c r="E22" s="26">
        <v>62784</v>
      </c>
      <c r="F22" s="23">
        <f t="shared" si="2"/>
        <v>1.0526806192660549</v>
      </c>
      <c r="G22" s="9"/>
      <c r="H22" s="3"/>
    </row>
    <row r="23" spans="1:8">
      <c r="A23" s="16" t="s">
        <v>19</v>
      </c>
      <c r="B23" s="25">
        <v>44595.7</v>
      </c>
      <c r="C23" s="26">
        <v>31313.8</v>
      </c>
      <c r="D23" s="27">
        <f t="shared" si="4"/>
        <v>0.70217083709864403</v>
      </c>
      <c r="E23" s="26">
        <v>31995.5</v>
      </c>
      <c r="F23" s="23">
        <f t="shared" si="2"/>
        <v>0.97869387882671</v>
      </c>
      <c r="G23" s="9"/>
      <c r="H23" s="3"/>
    </row>
    <row r="24" spans="1:8">
      <c r="A24" s="16" t="s">
        <v>20</v>
      </c>
      <c r="B24" s="25">
        <v>0</v>
      </c>
      <c r="C24" s="25">
        <v>0</v>
      </c>
      <c r="D24" s="27">
        <v>0</v>
      </c>
      <c r="E24" s="25">
        <v>0</v>
      </c>
      <c r="F24" s="23">
        <v>0</v>
      </c>
      <c r="G24" s="9"/>
      <c r="H24" s="3"/>
    </row>
    <row r="25" spans="1:8" ht="48.75" customHeight="1">
      <c r="A25" s="30" t="s">
        <v>25</v>
      </c>
      <c r="B25" s="31">
        <v>0</v>
      </c>
      <c r="C25" s="32">
        <v>0</v>
      </c>
      <c r="D25" s="33">
        <v>0</v>
      </c>
      <c r="E25" s="32">
        <v>-3.5</v>
      </c>
      <c r="F25" s="34">
        <v>0</v>
      </c>
      <c r="G25" s="9"/>
      <c r="H25" s="3"/>
    </row>
    <row r="26" spans="1:8" ht="47.25" customHeight="1">
      <c r="A26" s="35" t="s">
        <v>26</v>
      </c>
      <c r="B26" s="31">
        <v>-62.1</v>
      </c>
      <c r="C26" s="32">
        <v>-62.1</v>
      </c>
      <c r="D26" s="33">
        <v>0</v>
      </c>
      <c r="E26" s="32">
        <v>-160.6</v>
      </c>
      <c r="F26" s="34">
        <v>0</v>
      </c>
      <c r="G26" s="2"/>
      <c r="H26" s="3"/>
    </row>
    <row r="27" spans="1:8" ht="11.25" customHeight="1">
      <c r="A27" s="4"/>
      <c r="B27" s="5"/>
      <c r="C27" s="5"/>
      <c r="D27" s="5"/>
      <c r="E27" s="5"/>
      <c r="F27" s="5"/>
      <c r="G27" s="2" t="s">
        <v>21</v>
      </c>
      <c r="H27" s="3"/>
    </row>
  </sheetData>
  <mergeCells count="3">
    <mergeCell ref="A2:A3"/>
    <mergeCell ref="A1:F1"/>
    <mergeCell ref="B2:F2"/>
  </mergeCells>
  <pageMargins left="0.78740157480314965" right="0.39370078740157483" top="0.59055118110236227" bottom="0.39370078740157483" header="0" footer="0"/>
  <pageSetup paperSize="9" scale="83" orientation="portrait" r:id="rId1"/>
  <headerFooter>
    <evenFooter>&amp;R&amp;D СТР. &amp;P</evenFooter>
  </headerFooter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6E38F9F-FE90-4B17-85C1-B76A9271A5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FIN-04\Пользователь РФО</dc:creator>
  <cp:lastModifiedBy>Сисадмин</cp:lastModifiedBy>
  <cp:lastPrinted>2020-10-28T10:33:42Z</cp:lastPrinted>
  <dcterms:created xsi:type="dcterms:W3CDTF">2019-10-22T05:44:06Z</dcterms:created>
  <dcterms:modified xsi:type="dcterms:W3CDTF">2025-10-14T10:55:10Z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18.2.7.29019</vt:lpwstr>
  </property>
  <property fmtid="{D5CDD505-2E9C-101B-9397-08002B2CF9AE}" pid="5" name="Версия базы">
    <vt:lpwstr>18.2.0.15749315</vt:lpwstr>
  </property>
  <property fmtid="{D5CDD505-2E9C-101B-9397-08002B2CF9AE}" pid="6" name="Тип сервера">
    <vt:lpwstr>MSSQL</vt:lpwstr>
  </property>
  <property fmtid="{D5CDD505-2E9C-101B-9397-08002B2CF9AE}" pid="7" name="Сервер">
    <vt:lpwstr>HVFO</vt:lpwstr>
  </property>
  <property fmtid="{D5CDD505-2E9C-101B-9397-08002B2CF9AE}" pid="8" name="База">
    <vt:lpwstr>svod_smart</vt:lpwstr>
  </property>
  <property fmtid="{D5CDD505-2E9C-101B-9397-08002B2CF9AE}" pid="9" name="Пользователь">
    <vt:lpwstr>лукина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