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40" windowWidth="19440" windowHeight="11955"/>
  </bookViews>
  <sheets>
    <sheet name="Доходы" sheetId="2" r:id="rId1"/>
  </sheets>
  <definedNames>
    <definedName name="_xlnm.Print_Titles" localSheetId="0">Доходы!$2:$3</definedName>
    <definedName name="_xlnm.Print_Area" localSheetId="0">Доходы!$A$1:$I$23</definedName>
  </definedNames>
  <calcPr calcId="125725"/>
</workbook>
</file>

<file path=xl/calcChain.xml><?xml version="1.0" encoding="utf-8"?>
<calcChain xmlns="http://schemas.openxmlformats.org/spreadsheetml/2006/main">
  <c r="F23" i="2"/>
  <c r="F22"/>
  <c r="F21"/>
  <c r="F20"/>
  <c r="F19"/>
  <c r="F18"/>
  <c r="F16"/>
  <c r="F15"/>
  <c r="F14"/>
  <c r="F13"/>
  <c r="F12"/>
  <c r="F10"/>
  <c r="F9"/>
  <c r="F8"/>
  <c r="F7"/>
  <c r="E4"/>
  <c r="F4" s="1"/>
  <c r="E18"/>
  <c r="E6"/>
  <c r="F6" s="1"/>
  <c r="B18"/>
  <c r="C18"/>
  <c r="C4" s="1"/>
  <c r="D21"/>
  <c r="C6"/>
  <c r="B6"/>
  <c r="D18" l="1"/>
  <c r="B4"/>
  <c r="D4" s="1"/>
  <c r="D23"/>
  <c r="D22"/>
  <c r="D20"/>
  <c r="D19"/>
  <c r="D16"/>
  <c r="D15"/>
  <c r="D14"/>
  <c r="D12"/>
  <c r="D10"/>
  <c r="D9"/>
  <c r="D8"/>
  <c r="D7"/>
  <c r="D6"/>
</calcChain>
</file>

<file path=xl/sharedStrings.xml><?xml version="1.0" encoding="utf-8"?>
<sst xmlns="http://schemas.openxmlformats.org/spreadsheetml/2006/main" count="28" uniqueCount="28">
  <si>
    <t>Наименование 
показателя</t>
  </si>
  <si>
    <t xml:space="preserve">в том числе: </t>
  </si>
  <si>
    <t xml:space="preserve">  НАЛОГОВЫЕ И НЕНАЛОГОВЫЕ ДОХОДЫ</t>
  </si>
  <si>
    <t xml:space="preserve">  Налог на доходы физических лиц</t>
  </si>
  <si>
    <t xml:space="preserve">  Акцизы по подакцизным товарам (продукции), производимым на территории Российской Федерации</t>
  </si>
  <si>
    <t xml:space="preserve">  НАЛОГИ НА СОВОКУПНЫЙ ДОХОД</t>
  </si>
  <si>
    <t xml:space="preserve">  ГОСУДАРСТВЕННАЯ ПОШЛИНА</t>
  </si>
  <si>
    <t xml:space="preserve">  ЗАДОЛЖЕННОСТЬ И ПЕРЕРАСЧЕТЫ ПО ОТМЕНЕННЫМ НАЛОГАМ, СБОРАМ И ИНЫМ ОБЯЗАТЕЛЬНЫМ ПЛАТЕЖАМ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</si>
  <si>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</si>
  <si>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ПЛАТЕЖИ ПРИ ПОЛЬЗОВАНИИ ПРИРОДНЫМИ РЕСУРСАМИ</t>
  </si>
  <si>
    <t xml:space="preserve">  ДОХОДЫ ОТ ОКАЗАНИЯ ПЛАТНЫХ УСЛУГ И КОМПЕНСАЦИИ ЗАТРАТ ГОСУДАРСТВА</t>
  </si>
  <si>
    <t xml:space="preserve">  ДОХОДЫ ОТ ПРОДАЖИ МАТЕРИАЛЬНЫХ И НЕМАТЕРИАЛЬНЫХ АКТИВОВ</t>
  </si>
  <si>
    <t xml:space="preserve">  ШТРАФЫ, САНКЦИИ, ВОЗМЕЩЕНИЕ УЩЕРБА</t>
  </si>
  <si>
    <t xml:space="preserve">  БЕЗВОЗМЕЗДНЫЕ ПОСТУПЛЕНИЯ</t>
  </si>
  <si>
    <t xml:space="preserve">  Дотации бюджетам бюджетной системы Российской Федерации</t>
  </si>
  <si>
    <t xml:space="preserve">  Субсидии бюджетам бюджетной системы Российской Федерации (межбюджетные субсидии)</t>
  </si>
  <si>
    <t xml:space="preserve">  Иные межбюджетные трансферты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</si>
  <si>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</si>
  <si>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Доходы бюджета - Итого</t>
  </si>
  <si>
    <t>Процент исполнения</t>
  </si>
  <si>
    <t>Исполнено на 01.01.2025</t>
  </si>
  <si>
    <t>Утверждено                              на 2025</t>
  </si>
  <si>
    <t>Исполнено                                 на 01.01.2026</t>
  </si>
  <si>
    <t>Субвенции бюджетам бюджетной системы Российской Федерации</t>
  </si>
  <si>
    <t>Прочие неналоговые доходы</t>
  </si>
  <si>
    <t>Сведения об исполнении бюджета муниципального района за 2025 год</t>
  </si>
  <si>
    <t>Бюджет Пучежского муниципального района</t>
  </si>
  <si>
    <t xml:space="preserve">Уровень изменений по сравнению  с соответстующим периодом 2025 годом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</si>
</sst>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%"/>
  </numFmts>
  <fonts count="2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9" fontId="1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7" fillId="0" borderId="1" xfId="24" applyNumberFormat="1" applyProtection="1">
      <alignment horizontal="right"/>
    </xf>
    <xf numFmtId="0" fontId="0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19" xfId="39" applyNumberFormat="1" applyFont="1" applyProtection="1">
      <alignment horizontal="left" wrapText="1"/>
    </xf>
    <xf numFmtId="49" fontId="19" fillId="0" borderId="60" xfId="37" applyNumberFormat="1" applyFont="1" applyBorder="1" applyProtection="1">
      <alignment horizontal="center" vertical="center" wrapText="1"/>
    </xf>
    <xf numFmtId="0" fontId="19" fillId="0" borderId="25" xfId="46" applyNumberFormat="1" applyFont="1" applyProtection="1">
      <alignment horizontal="left" wrapText="1" indent="1"/>
    </xf>
    <xf numFmtId="0" fontId="18" fillId="0" borderId="22" xfId="53" applyNumberFormat="1" applyFont="1" applyProtection="1">
      <alignment horizontal="left" wrapText="1" indent="2"/>
    </xf>
    <xf numFmtId="0" fontId="19" fillId="0" borderId="22" xfId="53" applyNumberFormat="1" applyFont="1" applyProtection="1">
      <alignment horizontal="left" wrapText="1" indent="2"/>
    </xf>
    <xf numFmtId="0" fontId="20" fillId="0" borderId="0" xfId="0" applyFont="1" applyProtection="1">
      <protection locked="0"/>
    </xf>
    <xf numFmtId="4" fontId="18" fillId="0" borderId="18" xfId="42" applyNumberFormat="1" applyFont="1" applyBorder="1" applyAlignment="1" applyProtection="1">
      <alignment horizontal="center"/>
    </xf>
    <xf numFmtId="165" fontId="18" fillId="0" borderId="61" xfId="186" applyNumberFormat="1" applyFont="1" applyBorder="1" applyAlignment="1" applyProtection="1">
      <alignment horizontal="center"/>
    </xf>
    <xf numFmtId="2" fontId="19" fillId="0" borderId="27" xfId="48" applyNumberFormat="1" applyFont="1" applyAlignment="1" applyProtection="1">
      <alignment horizontal="center"/>
    </xf>
    <xf numFmtId="2" fontId="19" fillId="0" borderId="60" xfId="48" applyNumberFormat="1" applyFont="1" applyBorder="1" applyAlignment="1" applyProtection="1">
      <alignment horizontal="center"/>
    </xf>
    <xf numFmtId="2" fontId="19" fillId="0" borderId="60" xfId="50" applyNumberFormat="1" applyFont="1" applyBorder="1" applyAlignment="1" applyProtection="1">
      <alignment horizontal="center"/>
    </xf>
    <xf numFmtId="2" fontId="19" fillId="0" borderId="60" xfId="51" applyNumberFormat="1" applyFont="1" applyBorder="1" applyAlignment="1" applyProtection="1">
      <alignment horizontal="center"/>
    </xf>
    <xf numFmtId="4" fontId="18" fillId="0" borderId="16" xfId="42" applyNumberFormat="1" applyFont="1" applyAlignment="1" applyProtection="1">
      <alignment horizontal="center"/>
    </xf>
    <xf numFmtId="4" fontId="19" fillId="0" borderId="16" xfId="42" applyNumberFormat="1" applyFont="1" applyAlignment="1" applyProtection="1">
      <alignment horizontal="center"/>
    </xf>
    <xf numFmtId="4" fontId="19" fillId="0" borderId="60" xfId="42" applyNumberFormat="1" applyFont="1" applyBorder="1" applyAlignment="1" applyProtection="1">
      <alignment horizontal="center"/>
    </xf>
    <xf numFmtId="165" fontId="19" fillId="0" borderId="61" xfId="186" applyNumberFormat="1" applyFont="1" applyBorder="1" applyAlignment="1" applyProtection="1">
      <alignment horizontal="center"/>
    </xf>
    <xf numFmtId="4" fontId="19" fillId="0" borderId="1" xfId="42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  <protection locked="0"/>
    </xf>
    <xf numFmtId="49" fontId="19" fillId="0" borderId="16" xfId="35" applyNumberFormat="1" applyFont="1" applyProtection="1">
      <alignment horizontal="center" vertical="center" wrapText="1"/>
    </xf>
    <xf numFmtId="49" fontId="19" fillId="0" borderId="16" xfId="35" applyFont="1">
      <alignment horizontal="center" vertical="center" wrapText="1"/>
    </xf>
    <xf numFmtId="49" fontId="19" fillId="0" borderId="60" xfId="35" applyFont="1" applyBorder="1">
      <alignment horizontal="center" vertical="center" wrapText="1"/>
    </xf>
    <xf numFmtId="0" fontId="18" fillId="0" borderId="1" xfId="1" applyNumberFormat="1" applyFont="1" applyAlignment="1" applyProtection="1">
      <alignment horizontal="center"/>
    </xf>
  </cellXfs>
  <cellStyles count="187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  <cellStyle name="Процентный" xfId="186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BreakPreview" zoomScaleNormal="70" zoomScaleSheetLayoutView="100" zoomScalePageLayoutView="70" workbookViewId="0">
      <selection activeCell="D6" sqref="D6"/>
    </sheetView>
  </sheetViews>
  <sheetFormatPr defaultRowHeight="15"/>
  <cols>
    <col min="1" max="1" width="50.85546875" style="1" customWidth="1"/>
    <col min="2" max="2" width="17.140625" style="1" customWidth="1"/>
    <col min="3" max="3" width="18.7109375" style="1" customWidth="1"/>
    <col min="4" max="4" width="16" style="1" customWidth="1"/>
    <col min="5" max="5" width="16.5703125" style="1" customWidth="1"/>
    <col min="6" max="6" width="17.5703125" style="1" customWidth="1"/>
    <col min="7" max="16384" width="9.140625" style="1"/>
  </cols>
  <sheetData>
    <row r="1" spans="1:6" ht="24.75" customHeight="1">
      <c r="A1" s="26" t="s">
        <v>25</v>
      </c>
      <c r="B1" s="26"/>
      <c r="C1" s="26"/>
      <c r="D1" s="26"/>
      <c r="E1" s="26"/>
      <c r="F1" s="2"/>
    </row>
    <row r="2" spans="1:6" ht="18.75" customHeight="1">
      <c r="A2" s="23" t="s">
        <v>0</v>
      </c>
      <c r="B2" s="25" t="s">
        <v>26</v>
      </c>
      <c r="C2" s="25"/>
      <c r="D2" s="25"/>
      <c r="E2" s="25"/>
      <c r="F2" s="25"/>
    </row>
    <row r="3" spans="1:6" ht="95.25" customHeight="1">
      <c r="A3" s="24"/>
      <c r="B3" s="6" t="s">
        <v>21</v>
      </c>
      <c r="C3" s="6" t="s">
        <v>22</v>
      </c>
      <c r="D3" s="6" t="s">
        <v>19</v>
      </c>
      <c r="E3" s="6" t="s">
        <v>20</v>
      </c>
      <c r="F3" s="6" t="s">
        <v>27</v>
      </c>
    </row>
    <row r="4" spans="1:6" ht="21.75" customHeight="1">
      <c r="A4" s="5" t="s">
        <v>18</v>
      </c>
      <c r="B4" s="11">
        <f>B6+B18+B23</f>
        <v>389866.70000000007</v>
      </c>
      <c r="C4" s="11">
        <f>C6+C18+C23</f>
        <v>405538.10000000003</v>
      </c>
      <c r="D4" s="12">
        <f>C4/B4</f>
        <v>1.0401968159886443</v>
      </c>
      <c r="E4" s="11">
        <f>E6+E18+E23</f>
        <v>354416.9</v>
      </c>
      <c r="F4" s="12">
        <f>E4/C4</f>
        <v>0.87394230036585951</v>
      </c>
    </row>
    <row r="5" spans="1:6" ht="15" customHeight="1">
      <c r="A5" s="7" t="s">
        <v>1</v>
      </c>
      <c r="B5" s="13"/>
      <c r="C5" s="14"/>
      <c r="D5" s="15"/>
      <c r="E5" s="16"/>
      <c r="F5" s="16"/>
    </row>
    <row r="6" spans="1:6" s="4" customFormat="1" ht="31.5">
      <c r="A6" s="8" t="s">
        <v>2</v>
      </c>
      <c r="B6" s="17">
        <f>B7+B8+B9+B10+B11+B12+B13+B14+B15+B16</f>
        <v>74746.900000000009</v>
      </c>
      <c r="C6" s="17">
        <f>C7+C8+C9+C10+C11+C12+C13+C14+C15+C16</f>
        <v>95184</v>
      </c>
      <c r="D6" s="12">
        <f t="shared" ref="D6:D23" si="0">C6/B6</f>
        <v>1.2734173591145586</v>
      </c>
      <c r="E6" s="17">
        <f>E7+E8+E9+E10+E11+E12+E13+E14+E15+E16+E17</f>
        <v>83403.7</v>
      </c>
      <c r="F6" s="12">
        <f t="shared" ref="F6:F23" si="1">E6/C6</f>
        <v>0.87623655236174147</v>
      </c>
    </row>
    <row r="7" spans="1:6" s="3" customFormat="1" ht="21" customHeight="1">
      <c r="A7" s="9" t="s">
        <v>3</v>
      </c>
      <c r="B7" s="18">
        <v>40575</v>
      </c>
      <c r="C7" s="19">
        <v>53342.1</v>
      </c>
      <c r="D7" s="20">
        <f t="shared" si="0"/>
        <v>1.3146543438077634</v>
      </c>
      <c r="E7" s="19">
        <v>45675.1</v>
      </c>
      <c r="F7" s="20">
        <f t="shared" si="1"/>
        <v>0.85626737605006176</v>
      </c>
    </row>
    <row r="8" spans="1:6" s="3" customFormat="1" ht="30" customHeight="1">
      <c r="A8" s="9" t="s">
        <v>4</v>
      </c>
      <c r="B8" s="18">
        <v>16581.599999999999</v>
      </c>
      <c r="C8" s="19">
        <v>16370.1</v>
      </c>
      <c r="D8" s="20">
        <f t="shared" si="0"/>
        <v>0.9872448979591838</v>
      </c>
      <c r="E8" s="19">
        <v>15261</v>
      </c>
      <c r="F8" s="20">
        <f t="shared" si="1"/>
        <v>0.93224842853739442</v>
      </c>
    </row>
    <row r="9" spans="1:6" s="3" customFormat="1" ht="18" customHeight="1">
      <c r="A9" s="9" t="s">
        <v>5</v>
      </c>
      <c r="B9" s="18">
        <v>4620</v>
      </c>
      <c r="C9" s="19">
        <v>5695.6</v>
      </c>
      <c r="D9" s="20">
        <f t="shared" si="0"/>
        <v>1.2328138528138528</v>
      </c>
      <c r="E9" s="19">
        <v>5746.4</v>
      </c>
      <c r="F9" s="20">
        <f t="shared" si="1"/>
        <v>1.0089191656717464</v>
      </c>
    </row>
    <row r="10" spans="1:6" s="3" customFormat="1" ht="21" customHeight="1">
      <c r="A10" s="9" t="s">
        <v>6</v>
      </c>
      <c r="B10" s="18">
        <v>2430</v>
      </c>
      <c r="C10" s="19">
        <v>4987.5</v>
      </c>
      <c r="D10" s="20">
        <f t="shared" si="0"/>
        <v>2.0524691358024691</v>
      </c>
      <c r="E10" s="19">
        <v>2998</v>
      </c>
      <c r="F10" s="20">
        <f t="shared" si="1"/>
        <v>0.60110275689223058</v>
      </c>
    </row>
    <row r="11" spans="1:6" s="3" customFormat="1" ht="47.25" hidden="1">
      <c r="A11" s="9" t="s">
        <v>7</v>
      </c>
      <c r="B11" s="18">
        <v>0</v>
      </c>
      <c r="C11" s="19">
        <v>0</v>
      </c>
      <c r="D11" s="20">
        <v>0</v>
      </c>
      <c r="E11" s="19">
        <v>0</v>
      </c>
      <c r="F11" s="20">
        <v>0</v>
      </c>
    </row>
    <row r="12" spans="1:6" s="3" customFormat="1" ht="63">
      <c r="A12" s="9" t="s">
        <v>8</v>
      </c>
      <c r="B12" s="18">
        <v>1053.3</v>
      </c>
      <c r="C12" s="19">
        <v>1513.7</v>
      </c>
      <c r="D12" s="20">
        <f t="shared" si="0"/>
        <v>1.4371024399506314</v>
      </c>
      <c r="E12" s="19">
        <v>1380</v>
      </c>
      <c r="F12" s="20">
        <f t="shared" si="1"/>
        <v>0.91167338310101076</v>
      </c>
    </row>
    <row r="13" spans="1:6" s="3" customFormat="1" ht="31.5">
      <c r="A13" s="9" t="s">
        <v>9</v>
      </c>
      <c r="B13" s="18">
        <v>0</v>
      </c>
      <c r="C13" s="19">
        <v>32.5</v>
      </c>
      <c r="D13" s="20">
        <v>0</v>
      </c>
      <c r="E13" s="19">
        <v>139.69999999999999</v>
      </c>
      <c r="F13" s="20">
        <f t="shared" si="1"/>
        <v>4.2984615384615381</v>
      </c>
    </row>
    <row r="14" spans="1:6" s="3" customFormat="1" ht="47.25">
      <c r="A14" s="9" t="s">
        <v>10</v>
      </c>
      <c r="B14" s="18">
        <v>9179.9</v>
      </c>
      <c r="C14" s="19">
        <v>8488.7999999999993</v>
      </c>
      <c r="D14" s="20">
        <f t="shared" si="0"/>
        <v>0.92471595551149788</v>
      </c>
      <c r="E14" s="19">
        <v>8293.6</v>
      </c>
      <c r="F14" s="20">
        <f t="shared" si="1"/>
        <v>0.97700499481669978</v>
      </c>
    </row>
    <row r="15" spans="1:6" s="3" customFormat="1" ht="31.5">
      <c r="A15" s="9" t="s">
        <v>11</v>
      </c>
      <c r="B15" s="18">
        <v>175</v>
      </c>
      <c r="C15" s="19">
        <v>4494</v>
      </c>
      <c r="D15" s="20">
        <f t="shared" si="0"/>
        <v>25.68</v>
      </c>
      <c r="E15" s="19">
        <v>4050.5</v>
      </c>
      <c r="F15" s="20">
        <f t="shared" si="1"/>
        <v>0.90131286159323543</v>
      </c>
    </row>
    <row r="16" spans="1:6" s="3" customFormat="1" ht="31.5">
      <c r="A16" s="9" t="s">
        <v>12</v>
      </c>
      <c r="B16" s="18">
        <v>132.1</v>
      </c>
      <c r="C16" s="19">
        <v>259.7</v>
      </c>
      <c r="D16" s="20">
        <f t="shared" si="0"/>
        <v>1.9659348978046933</v>
      </c>
      <c r="E16" s="19">
        <v>-142.1</v>
      </c>
      <c r="F16" s="20">
        <f t="shared" si="1"/>
        <v>-0.54716981132075471</v>
      </c>
    </row>
    <row r="17" spans="1:6" s="3" customFormat="1" ht="15.75">
      <c r="A17" s="9" t="s">
        <v>24</v>
      </c>
      <c r="B17" s="18">
        <v>0</v>
      </c>
      <c r="C17" s="21">
        <v>0</v>
      </c>
      <c r="D17" s="20">
        <v>0</v>
      </c>
      <c r="E17" s="19">
        <v>1.5</v>
      </c>
      <c r="F17" s="20">
        <v>0</v>
      </c>
    </row>
    <row r="18" spans="1:6" ht="22.5" customHeight="1">
      <c r="A18" s="8" t="s">
        <v>13</v>
      </c>
      <c r="B18" s="17">
        <f>B19+B20+B21+B22</f>
        <v>315181.90000000002</v>
      </c>
      <c r="C18" s="17">
        <f>C19+C20+C21+C22</f>
        <v>310416.2</v>
      </c>
      <c r="D18" s="12">
        <f t="shared" si="0"/>
        <v>0.98487952512501509</v>
      </c>
      <c r="E18" s="17">
        <f>E19+E20+E21+E22</f>
        <v>271173.8</v>
      </c>
      <c r="F18" s="12">
        <f t="shared" si="1"/>
        <v>0.87358134014912869</v>
      </c>
    </row>
    <row r="19" spans="1:6" ht="31.5">
      <c r="A19" s="9" t="s">
        <v>14</v>
      </c>
      <c r="B19" s="18">
        <v>133683.70000000001</v>
      </c>
      <c r="C19" s="19">
        <v>133683.70000000001</v>
      </c>
      <c r="D19" s="20">
        <f t="shared" si="0"/>
        <v>1</v>
      </c>
      <c r="E19" s="19">
        <v>127856.6</v>
      </c>
      <c r="F19" s="20">
        <f t="shared" si="1"/>
        <v>0.95641129023209259</v>
      </c>
    </row>
    <row r="20" spans="1:6" ht="47.25">
      <c r="A20" s="9" t="s">
        <v>15</v>
      </c>
      <c r="B20" s="18">
        <v>47115.7</v>
      </c>
      <c r="C20" s="19">
        <v>45292.9</v>
      </c>
      <c r="D20" s="20">
        <f t="shared" si="0"/>
        <v>0.96131225897100125</v>
      </c>
      <c r="E20" s="19">
        <v>27531.5</v>
      </c>
      <c r="F20" s="20">
        <f t="shared" si="1"/>
        <v>0.6078546527159886</v>
      </c>
    </row>
    <row r="21" spans="1:6" ht="31.5">
      <c r="A21" s="9" t="s">
        <v>23</v>
      </c>
      <c r="B21" s="18">
        <v>89860.800000000003</v>
      </c>
      <c r="C21" s="19">
        <v>89161.600000000006</v>
      </c>
      <c r="D21" s="20">
        <f t="shared" si="0"/>
        <v>0.99221907661627762</v>
      </c>
      <c r="E21" s="19">
        <v>75090.2</v>
      </c>
      <c r="F21" s="20">
        <f t="shared" si="1"/>
        <v>0.8421809388795175</v>
      </c>
    </row>
    <row r="22" spans="1:6" ht="15.75">
      <c r="A22" s="9" t="s">
        <v>16</v>
      </c>
      <c r="B22" s="18">
        <v>44521.7</v>
      </c>
      <c r="C22" s="19">
        <v>42278</v>
      </c>
      <c r="D22" s="20">
        <f t="shared" si="0"/>
        <v>0.94960435023819856</v>
      </c>
      <c r="E22" s="19">
        <v>40695.5</v>
      </c>
      <c r="F22" s="20">
        <f t="shared" si="1"/>
        <v>0.96256918491887034</v>
      </c>
    </row>
    <row r="23" spans="1:6" ht="63">
      <c r="A23" s="9" t="s">
        <v>17</v>
      </c>
      <c r="B23" s="18">
        <v>-62.1</v>
      </c>
      <c r="C23" s="19">
        <v>-62.1</v>
      </c>
      <c r="D23" s="20">
        <f t="shared" si="0"/>
        <v>1</v>
      </c>
      <c r="E23" s="19">
        <v>-160.6</v>
      </c>
      <c r="F23" s="20">
        <f t="shared" si="1"/>
        <v>2.5861513687600644</v>
      </c>
    </row>
    <row r="24" spans="1:6" ht="15.75">
      <c r="A24" s="10"/>
      <c r="B24" s="22"/>
      <c r="C24" s="22"/>
      <c r="D24" s="22"/>
      <c r="E24" s="22"/>
      <c r="F24" s="22"/>
    </row>
  </sheetData>
  <mergeCells count="3">
    <mergeCell ref="A2:A3"/>
    <mergeCell ref="B2:F2"/>
    <mergeCell ref="A1:E1"/>
  </mergeCells>
  <pageMargins left="0.78749999999999998" right="0.39374999999999999" top="0.59097219999999995" bottom="0.39374999999999999" header="0" footer="0"/>
  <pageSetup paperSize="9" scale="37" fitToWidth="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8769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0503317G_202201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B8198B3-EC9D-47C8-A0BD-A0833DE5A1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FIN-04</dc:creator>
  <cp:lastModifiedBy>Сисадмин</cp:lastModifiedBy>
  <cp:lastPrinted>2026-01-28T10:17:48Z</cp:lastPrinted>
  <dcterms:created xsi:type="dcterms:W3CDTF">2026-01-23T08:01:40Z</dcterms:created>
  <dcterms:modified xsi:type="dcterms:W3CDTF">2026-02-02T11:19:07Z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0503317G_20220101_2.xlsx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20.2.0.15749315</vt:lpwstr>
  </property>
  <property fmtid="{D5CDD505-2E9C-101B-9397-08002B2CF9AE}" pid="6" name="Тип сервера">
    <vt:lpwstr>MSSQL</vt:lpwstr>
  </property>
  <property fmtid="{D5CDD505-2E9C-101B-9397-08002B2CF9AE}" pid="7" name="Сервер">
    <vt:lpwstr>hvfo\F2017</vt:lpwstr>
  </property>
  <property fmtid="{D5CDD505-2E9C-101B-9397-08002B2CF9AE}" pid="8" name="База">
    <vt:lpwstr>svod_smart</vt:lpwstr>
  </property>
  <property fmtid="{D5CDD505-2E9C-101B-9397-08002B2CF9AE}" pid="9" name="Пользователь">
    <vt:lpwstr>лукина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